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Sdílené dokumenty\VEŘEJNÉ ZAKÁZKY\ZADÁVACÍ DOKUMENTACE\III_210 12 Oprava_opěrné _zdi_Nancy\03_výkaz_výměr\"/>
    </mc:Choice>
  </mc:AlternateContent>
  <bookViews>
    <workbookView xWindow="240" yWindow="120" windowWidth="14940" windowHeight="9225"/>
  </bookViews>
  <sheets>
    <sheet name="Souhrn" sheetId="1" r:id="rId1"/>
    <sheet name="0 - SO201" sheetId="2" r:id="rId2"/>
  </sheets>
  <definedNames>
    <definedName name="_xlnm.Print_Area" localSheetId="0">Souhrn!$A$1:$G$24</definedName>
    <definedName name="_xlnm.Print_Titles" localSheetId="0">Souhrn!$17:$19</definedName>
    <definedName name="_xlnm.Print_Area" localSheetId="1">'0 - SO201'!$A$1:$M$213</definedName>
    <definedName name="_xlnm.Print_Titles" localSheetId="1">'0 - SO201'!$27:$29</definedName>
  </definedNames>
  <calcPr/>
</workbook>
</file>

<file path=xl/calcChain.xml><?xml version="1.0" encoding="utf-8"?>
<calcChain xmlns="http://schemas.openxmlformats.org/spreadsheetml/2006/main">
  <c i="2" l="1" r="J196"/>
  <c r="R191"/>
  <c r="Q191"/>
  <c r="R186"/>
  <c r="Q186"/>
  <c r="R181"/>
  <c r="Q181"/>
  <c r="R176"/>
  <c r="R196"/>
  <c r="Q176"/>
  <c r="Q196"/>
  <c r="S196"/>
  <c r="S25"/>
  <c r="J173"/>
  <c r="R168"/>
  <c r="Q168"/>
  <c r="R163"/>
  <c r="Q163"/>
  <c r="R158"/>
  <c r="Q158"/>
  <c r="R153"/>
  <c r="Q153"/>
  <c r="R148"/>
  <c r="Q148"/>
  <c r="R143"/>
  <c r="Q143"/>
  <c r="R138"/>
  <c r="Q138"/>
  <c r="R133"/>
  <c r="R173"/>
  <c r="Q133"/>
  <c r="Q173"/>
  <c r="S173"/>
  <c r="S24"/>
  <c r="J130"/>
  <c r="R125"/>
  <c r="R130"/>
  <c r="Q125"/>
  <c r="Q130"/>
  <c r="S130"/>
  <c r="S23"/>
  <c r="J122"/>
  <c r="R117"/>
  <c r="Q117"/>
  <c r="R112"/>
  <c r="Q112"/>
  <c r="R107"/>
  <c r="Q107"/>
  <c r="R102"/>
  <c r="Q102"/>
  <c r="R97"/>
  <c r="Q97"/>
  <c r="R92"/>
  <c r="R122"/>
  <c r="Q92"/>
  <c r="Q122"/>
  <c r="S122"/>
  <c r="S22"/>
  <c r="J89"/>
  <c r="R84"/>
  <c r="Q84"/>
  <c r="R79"/>
  <c r="Q79"/>
  <c r="R74"/>
  <c r="Q74"/>
  <c r="R69"/>
  <c r="Q69"/>
  <c r="R64"/>
  <c r="Q64"/>
  <c r="R59"/>
  <c r="Q59"/>
  <c r="R54"/>
  <c r="R89"/>
  <c r="Q54"/>
  <c r="Q89"/>
  <c r="S89"/>
  <c r="S21"/>
  <c r="J51"/>
  <c r="R46"/>
  <c r="Q46"/>
  <c r="R41"/>
  <c r="Q41"/>
  <c r="R36"/>
  <c r="Q36"/>
  <c r="R31"/>
  <c r="R51"/>
  <c r="Q31"/>
  <c r="Q51"/>
  <c r="S51"/>
  <c r="S20"/>
  <c r="A13"/>
  <c r="R11"/>
  <c r="Q11"/>
  <c r="S11"/>
  <c i="1" r="S20"/>
  <c r="F20"/>
  <c r="D20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<sst xmlns="http://schemas.openxmlformats.org/spreadsheetml/2006/main">
  <si>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</si>
  <si>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</si>
  <si>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TÚ_S_105 - III/210 12 Oprava opěrné zdi Nancy </t>
  </si>
  <si>
    <t>07.01.2025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</si>
  <si>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</si>
  <si>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</si>
  <si>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</si>
  <si>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</si>
  <si>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</si>
  <si>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</si>
  <si>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</si>
  <si>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</si>
  <si>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</si>
  <si>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</si>
  <si>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</si>
  <si>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</si>
  <si>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</si>
  <si>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</si>
  <si>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</si>
  <si>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SO201</t>
  </si>
  <si>
    <t xml:space="preserve">Oprava opěrné zdi </t>
  </si>
  <si>
    <t>SOUPIS PRACÍ</t>
  </si>
  <si>
    <t xml:space="preserve">Objekt: </t>
  </si>
  <si>
    <t xml:space="preserve">Celková cena (bez DPH): </t>
  </si>
  <si>
    <t xml:space="preserve">SO201 - Oprava opěrné zdi </t>
  </si>
  <si>
    <t xml:space="preserve">Celková cena (s DPH): </t>
  </si>
  <si>
    <t>SOUHRN</t>
  </si>
  <si>
    <t>Kód</t>
  </si>
  <si>
    <t>Název</t>
  </si>
  <si>
    <t xml:space="preserve">všeobecné konstrukce a práce </t>
  </si>
  <si>
    <t>zemní práce</t>
  </si>
  <si>
    <t xml:space="preserve">svislé konstrukce </t>
  </si>
  <si>
    <t>vodorovné konstrukce</t>
  </si>
  <si>
    <t>Komunikace</t>
  </si>
  <si>
    <t>ostatní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</si>
  <si>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</si>
  <si>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</si>
  <si>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</si>
  <si>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</si>
  <si>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</si>
  <si>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</si>
  <si>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</si>
  <si>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</si>
  <si>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 xml:space="preserve">0 - všeobecné konstrukce a práce </t>
  </si>
  <si>
    <t>014102</t>
  </si>
  <si>
    <t>a</t>
  </si>
  <si>
    <t>POPLATKY ZA SKLÁDKU</t>
  </si>
  <si>
    <t>t</t>
  </si>
  <si>
    <t>doplňující popis</t>
  </si>
  <si>
    <t>- zemina, drny</t>
  </si>
  <si>
    <t>výměra</t>
  </si>
  <si>
    <t>z položky 11130: 8,4*0,1*2 = 1,680000 =&gt; A _x000d_
z položky 12273: 26,4*2 = 52,800000 =&gt; B _x000d_
A+B = 54,480000 =&gt; C</t>
  </si>
  <si>
    <t>technická specifikace</t>
  </si>
  <si>
    <t>Položka zahrnuje:
- veškeré poplatky provozovateli skládky související s uložením odpadu na skládce.
Položka nezahrnuje:
- x</t>
  </si>
  <si>
    <t>cenová soustava</t>
  </si>
  <si>
    <t>OTSKP 2024</t>
  </si>
  <si>
    <t>b</t>
  </si>
  <si>
    <t>- asfalt</t>
  </si>
  <si>
    <t>z položky11313: 5,520*2,4 = 13,248000 =&gt; A</t>
  </si>
  <si>
    <t>c</t>
  </si>
  <si>
    <t>- kamenivo - podkladní vrstvy vozovky _x000d_
- štěrk, nevyužitý kámen z koryta (předpoklad 70%)_x000d_
- kámen z odstraněné stávající zdi (předpoklad</t>
  </si>
  <si>
    <t xml:space="preserve">z položky 11332: 8,280*2,2 = 18,216000 =&gt; A _x000d_
z položky 12960:  60,720*2,2*0,7 = 93,508800 =&gt; B _x000d_
z položky 96613:  13,200*2,2*0,3 = 8,712000 =&gt; C _x000d_
A+B+C = 120,436800 =&gt; D</t>
  </si>
  <si>
    <t>02710</t>
  </si>
  <si>
    <t>POMOC PRÁCE ZŘÍZ NEBO ZAJIŠŤ OBJÍŽĎKY A PŘÍSTUP CESTY</t>
  </si>
  <si>
    <t>KPL</t>
  </si>
  <si>
    <t xml:space="preserve">DIO -  kompletní dopravní značení během výstavby _x000d_
- označení pracovního místa _x000d_
- dopravně inženýrské opatření, včetně nájmu a údržby značek po celou dobu stavby, dle harmonogramu zhotovitele, včetně zajištění rozhodnutí o zvláštním užívání, stanovení přechodného značení a rozhodnutí o uzavírce (včetně schválení příslušným dopravním inspektorátem POLICIE ČR a příslušným silničním správním úřadem)</t>
  </si>
  <si>
    <t>1 = 1,000000 =&gt; A</t>
  </si>
  <si>
    <t>Položka zahrnuje:
- veškeré náklady spojené se zřízením nebo zajištěním objížďky a přístupové cesty
Položka nezahrnuje:
- x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</si>
  <si>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</si>
  <si>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</si>
  <si>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</si>
  <si>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</si>
  <si>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</si>
  <si>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</si>
  <si>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1 - zemní práce</t>
  </si>
  <si>
    <t>11120</t>
  </si>
  <si>
    <t>ODSTRANĚNÍ KŘOVIN</t>
  </si>
  <si>
    <t>M2</t>
  </si>
  <si>
    <t>- odstranění křovin _x000d_
- včetně naložení, odvozu a likvidace</t>
  </si>
  <si>
    <t>12*2,3*0,2 = 5,520000 =&gt; A (ředpoklad 20% plochy)</t>
  </si>
  <si>
    <t>Položka zahrnuje:
- odstranění křovin a stromů do průměru 100 mm
- dopravu dřevin bez ohledu na vzdálenost
- spálení na hromadách nebo štěpkování
Položka nezahrnuje:
- x</t>
  </si>
  <si>
    <t>11130</t>
  </si>
  <si>
    <t>SEJMUTÍ DRNU</t>
  </si>
  <si>
    <t>- sejmutí drnu z krajnice_x000d_
- včetně naložení, odvozu a uložení na skládku_x000d_
- poplatek za skládku v položce 014102.a</t>
  </si>
  <si>
    <t>0,4*21 = 8,400000 =&gt; A</t>
  </si>
  <si>
    <t xml:space="preserve">Položka zahrnuje:
- vodorovnou dopravu  a uložení na skládku
Položka nezahrnuje:
- x</t>
  </si>
  <si>
    <t>11313</t>
  </si>
  <si>
    <t>ODSTRANĚNÍ KRYTU ZPEVNĚNÝCH PLOCH S ASFALTOVÝM POJIVEM</t>
  </si>
  <si>
    <t>M3</t>
  </si>
  <si>
    <t>- odstranění stávajících asfaltových vrstev vozovky_x000d_
- včetně naložení, odvozu a uložení na skládku_x000d_
- poplatek za skládku v položce 014102.b</t>
  </si>
  <si>
    <t>uvažováno odstranění do 1/2 šířky vozovky_x000d_
12*2,3*0,2 = 5,520000 =&gt; A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</si>
  <si>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</si>
  <si>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</si>
  <si>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</si>
  <si>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- odstranění stávajících podkladních vrstev vozovky_x000d_
- včetně naložení, odvozu a uložení na skládku_x000d_
- poplatek za skládku v položce 014102.c</t>
  </si>
  <si>
    <t>uvažováno odstranění do 1/2 šířky vozovky_x000d_
12*2,3*0,3 = 8,280000 =&gt; A</t>
  </si>
  <si>
    <t>12273</t>
  </si>
  <si>
    <t>ODKOPÁVKY A PROKOPÁVKY OBECNÉ TŘ. I</t>
  </si>
  <si>
    <t>- výkopové práce _x000d_
- včetně naložení, odvozu a uložení na skládku_x000d_
- poplatek za skládku v položce 014102.a</t>
  </si>
  <si>
    <t>12*1*2,2 = 26,400000 =&gt; A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</si>
  <si>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</si>
  <si>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12960</t>
  </si>
  <si>
    <t>ČIŠTĚNÍ VODOTEČÍ A MELIORAČ KANÁLŮ OD NÁNOSŮ</t>
  </si>
  <si>
    <t>- vyčištění prostoru v korytě od vegetace, štěrku, kamenů_x000d_
- včetně naložení, odvozu a uložení na skládku_x000d_
- poplatek za skládku v položce 014102.c_x000d_
- kameny, které budou využitelné pro vyzdění nové opěrné zdi (předpoklad 30%), budou uloženy na mezideponii a použity zpět (včetně, naložení a odvozu na místo určení)</t>
  </si>
  <si>
    <t>12*2,3*2,2 = 60,720000 =&gt; A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</si>
  <si>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</si>
  <si>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17481</t>
  </si>
  <si>
    <t>ZÁSYP JAM A RÝH Z NAKUPOVANÝCH MATERIÁLŮ</t>
  </si>
  <si>
    <t>- zásypy zeminou vhodnou za rubem opěrnou zdí _x000d_
- včetně nákupu, dodání a dovozu vhodného materiálu</t>
  </si>
  <si>
    <t>12*1*1,7 = 20,400000 =&gt; A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</si>
  <si>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</si>
  <si>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3 - svislé konstrukce </t>
  </si>
  <si>
    <t>317325</t>
  </si>
  <si>
    <t>ŘÍMSY ZE ŽELEZOBETONU DO C30/37 (B37)</t>
  </si>
  <si>
    <t>- nová přelivná římsa</t>
  </si>
  <si>
    <t>12*0,4*0,5 = 2,400000 =&gt; A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</si>
  <si>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</si>
  <si>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- oprava stávající římsy</t>
  </si>
  <si>
    <t>2*0,4*0,5 = 0,400000 =&gt; A</t>
  </si>
  <si>
    <t>317365</t>
  </si>
  <si>
    <t>VÝZTUŽ ŘÍMS Z OCELI 10505, B500B</t>
  </si>
  <si>
    <t>- výztuž říms, včetně spřahujících prvků</t>
  </si>
  <si>
    <t>2,4*7,850*0,03 = 0,565200 =&gt; A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</si>
  <si>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</si>
  <si>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327212</t>
  </si>
  <si>
    <t>ZDI OPĚRNÉ, ZÁRUBNÍ, NÁBŘEŽNÍ Z LOMOVÉHO KAMENE NA MC</t>
  </si>
  <si>
    <t>- nová opěrná zeď z lomového kamene _x000d_
- využití stávajícího kamene v max. míře (z položky 12960 a 96613)_x000d_
- včetně naložení a dovozu kamenů z mezideponie a strojního uložení kamenů</t>
  </si>
  <si>
    <t>12*2,2*0,5 = 13,200000 =&gt; A</t>
  </si>
  <si>
    <t>Položka zahrnuje:
- dodání předepsaného lomového kamene, jeho výběr a případnou úpravu
- spojovacího materiálu
- vyzdění do předepsaného tvaru
- včetně mimostaveništní a vnitrostaveništní dopravy
Položka nezahrnuje:
- x</t>
  </si>
  <si>
    <t>- drobné opravy stávající opěrné zdi</t>
  </si>
  <si>
    <t>2*2,2*0,5 = 2,200000 =&gt; A</t>
  </si>
  <si>
    <t>- lomový kámen na doplnění opěrné zdi - předpoklad 30%_x000d_
- včetně dodání a nákupu lomového kamene _x000d_
- položka bude čerpána pouze se souhlasem TDS</t>
  </si>
  <si>
    <t>12*2,2*0,5*0,3 = 3,960000 =&gt; A</t>
  </si>
  <si>
    <t>4 - vodorovné konstrukce</t>
  </si>
  <si>
    <t>46251</t>
  </si>
  <si>
    <t>ZÁHOZ Z LOMOVÉHO KAMENE</t>
  </si>
  <si>
    <t>- ochrana paty opěrné zdi lomovým kamenem_x000d_
- včetně dodání a nákupu lomového kamene _x000d_
- položka bude čerpána pouze se souhlasem TDS</t>
  </si>
  <si>
    <t>12*0,75*0,75/2 = 3,375000 =&gt; A</t>
  </si>
  <si>
    <t xml:space="preserve">Položka zahrnuje:
- dodávku a zához lomového kamene předepsané frakce
-  včetně mimostaveništní a vnitrostaveništní dopravy
- není-li v zadávací dokumentaci uvedeno jinak, jedná se o nakupovaný materiál
Položka nezahrnuje:
- x</t>
  </si>
  <si>
    <t>5 - Komunikace</t>
  </si>
  <si>
    <t>56333</t>
  </si>
  <si>
    <t>VOZOVKOVÉ VRSTVY ZE ŠTĚRKODRTI TL. DO 150MM</t>
  </si>
  <si>
    <t>- nové vrstvy vozovky</t>
  </si>
  <si>
    <t>21*2,3 = 48,300000 =&gt; A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</si>
  <si>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</si>
  <si>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56933</t>
  </si>
  <si>
    <t>ZPEVNĚNÍ KRAJNIC ZE ŠTĚRKODRTI TL. DO 150MM</t>
  </si>
  <si>
    <t>- zpevnění utržené části krajnice</t>
  </si>
  <si>
    <t>1,2*0,5 = 0,600000 =&gt; A</t>
  </si>
  <si>
    <t>Položka zahrnuje:_x000d_
- dodání kameniva předepsané kvality a zrnitosti
- očištění podkladu
- uložení kameniva dle předepsaného technologického předpisu, zhutnění vrstvy v předepsané tloušťce
- zřízení vrstvy bez rozlišení šířky, pokládání vrstvy po etapách,_x000d_
Položka nezahrnuje:_x000d_
- x</t>
  </si>
  <si>
    <t>572123</t>
  </si>
  <si>
    <t>INFILTRAČNÍ POSTŘIK Z EMULZE DO 1,0KG/M2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</si>
  <si>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</si>
  <si>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</si>
  <si>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</si>
  <si>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>21*2,3*2 = 96,600000 =&gt; A</t>
  </si>
  <si>
    <t>574A33</t>
  </si>
  <si>
    <t>ASFALTOVÝ BETON PRO OBRUSNÉ VRSTVY ACO 11 TL. 40MM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</si>
  <si>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</si>
  <si>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574D56</t>
  </si>
  <si>
    <t>ASFALTOVÝ BETON PRO LOŽNÍ VRSTVY MODIFIK ACL 16+, 16S TL. 60MM</t>
  </si>
  <si>
    <t>574F76</t>
  </si>
  <si>
    <t>ASFALTOVÝ BETON PRO PODKLADNÍ VRSTVY MODIFIK ACP 16+, 16S TL. 80MM</t>
  </si>
  <si>
    <t>58910</t>
  </si>
  <si>
    <t>VÝPLŇ SPAR ASFALTEM</t>
  </si>
  <si>
    <t>M</t>
  </si>
  <si>
    <t>- utěsnění spár asfaltovou zálivkou_x000d_
- spáry mezi novou a stávající vozovkou</t>
  </si>
  <si>
    <t>12+2,3+2,3 = 16,600000 =&gt; A</t>
  </si>
  <si>
    <t>Položka zahrnuje: 
- dodávku předepsaného materiálu
- vyčištění a výplň spar tímto materiálem
Položka nezahrnuje:
- x</t>
  </si>
  <si>
    <t>9 - ostatní práce</t>
  </si>
  <si>
    <t>9111A1</t>
  </si>
  <si>
    <t>ZÁBRADLÍ SILNIČNÍ S VODOR MADLY - DODÁVKA A MONTÁŽ</t>
  </si>
  <si>
    <t>- nové zábradlí, včetně kotevních patek</t>
  </si>
  <si>
    <t>21 = 21,000000 =&gt; A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</si>
  <si>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</si>
  <si>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9111A3</t>
  </si>
  <si>
    <t>ZÁBRADLÍ SILNIČNÍ S VODOR MADLY - DEMONTÁŽ S PŘESUNEM</t>
  </si>
  <si>
    <t>- demontáž utrženého zábradlí _x000d_
- včetně vytažení z prostoru koryta, včetně naložení a odvozu do kovošrotu</t>
  </si>
  <si>
    <t>Položka zahrnuje:
- demontáž a odstranění zařízení
- jeho odvoz na předepsané místo
Položka nezahrnuje:
- x</t>
  </si>
  <si>
    <t>919112</t>
  </si>
  <si>
    <t>ŘEZÁNÍ ASFALTOVÉHO KRYTU VOZOVEK TL DO 100MM</t>
  </si>
  <si>
    <t>- řezání stávající krytu vozovky</t>
  </si>
  <si>
    <t>Položka zahrnuje:
- řezání vozovkové vrstvy v předepsané tloušťce
- spotřeba vody
Položka nezahrnuje:
- x</t>
  </si>
  <si>
    <t>96613</t>
  </si>
  <si>
    <t>BOURÁNÍ KONSTRUKCÍ Z KAMENE NA MC</t>
  </si>
  <si>
    <t>- bourání stávající opěrné zdi _x000d_
- včetně naložení, odvozu a uložení na skládku_x000d_
- poplatek za skládku v položce 014102.c_x000d_
- kameny, které budou využitelné pro vyzdění nové opěrné zdi (předpoklad 70%), budou uloženy na mezideponii a použity zpět (včetně, naložení a odvozu na místo určení)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</si>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</sst>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7" fillId="2" borderId="14" xfId="0" applyFont="1" applyFill="1" applyBorder="1" applyAlignment="1" applyProtection="1">
      <alignment horizontal="center"/>
    </xf>
    <xf numFmtId="0" fontId="0" fillId="2" borderId="1" xfId="0" applyFill="1" applyBorder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3.2"/>
  <cols>
    <col min="1" max="1" width="4.664063"/>
    <col min="2" max="2" width="21.66406"/>
    <col min="3" max="3" width="140.6641"/>
    <col min="4" max="6" width="17.66406"/>
    <col min="7" max="7" width="4.664063"/>
    <col min="19" max="19" width="8.886719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7</v>
      </c>
      <c r="B13" s="1"/>
      <c r="C13" s="1"/>
      <c r="D13" s="19" t="s">
        <v>10</v>
      </c>
      <c r="E13" s="16"/>
      <c r="F13" s="19"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4" t="s">
        <v>20</v>
      </c>
      <c r="D20" s="25">
        <f>'0 - SO201'!J10</f>
        <v>0</v>
      </c>
      <c r="E20" s="26"/>
      <c r="F20" s="25">
        <f>('0 - SO201'!J11)</f>
        <v>0</v>
      </c>
      <c r="G20" s="12"/>
      <c r="H20" s="2"/>
      <c r="I20" s="2"/>
      <c r="S20" s="27">
        <f>ROUND('0 - SO201'!S11,4)</f>
        <v>0</v>
      </c>
    </row>
    <row r="21">
      <c r="A21" s="13"/>
      <c r="B21" s="4"/>
      <c r="C21" s="4"/>
      <c r="D21" s="4"/>
      <c r="E21" s="4"/>
      <c r="F21" s="4"/>
      <c r="G21" s="14"/>
      <c r="H21" s="2"/>
      <c r="I21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201'!A11" display="'SO201"/>
  </hyperlink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22</v>
      </c>
      <c r="B10" s="1"/>
      <c r="C10" s="16"/>
      <c r="D10" s="1"/>
      <c r="E10" s="1"/>
      <c r="F10" s="1"/>
      <c r="G10" s="17"/>
      <c r="H10" s="1"/>
      <c r="I10" s="31" t="s">
        <v>23</v>
      </c>
      <c r="J10" s="32"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24</v>
      </c>
      <c r="B11" s="1"/>
      <c r="C11" s="1"/>
      <c r="D11" s="1"/>
      <c r="E11" s="1"/>
      <c r="F11" s="1"/>
      <c r="G11" s="31"/>
      <c r="H11" s="1"/>
      <c r="I11" s="31" t="s">
        <v>25</v>
      </c>
      <c r="J11" s="32">
        <v>0</v>
      </c>
      <c r="K11" s="1"/>
      <c r="L11" s="1"/>
      <c r="M11" s="12"/>
      <c r="N11" s="2"/>
      <c r="O11" s="2"/>
      <c r="P11" s="2"/>
      <c r="Q11" s="33">
        <f>IF(SUM(K20:K25)&gt;0,ROUND(SUM(S20:S25)/SUM(K20:K25)-1,8),0)</f>
        <v>0</v>
      </c>
      <c r="R11" s="27">
        <f>AVERAGE(J51,J89,J122,J130,J173,J196)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26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27</v>
      </c>
      <c r="C19" s="34"/>
      <c r="D19" s="34"/>
      <c r="E19" s="34" t="s">
        <v>28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36">
        <v>0</v>
      </c>
      <c r="C20" s="1"/>
      <c r="D20" s="1"/>
      <c r="E20" s="37" t="s">
        <v>29</v>
      </c>
      <c r="F20" s="1"/>
      <c r="G20" s="1"/>
      <c r="H20" s="1"/>
      <c r="I20" s="1"/>
      <c r="J20" s="1"/>
      <c r="K20" s="38">
        <v>0</v>
      </c>
      <c r="L20" s="38">
        <v>0</v>
      </c>
      <c r="M20" s="12"/>
      <c r="N20" s="2"/>
      <c r="O20" s="2"/>
      <c r="P20" s="2"/>
      <c r="Q20" s="2"/>
      <c r="S20" s="27">
        <f>S51</f>
        <v>0</v>
      </c>
    </row>
    <row r="21" ht="12.75">
      <c r="A21" s="9"/>
      <c r="B21" s="36">
        <v>1</v>
      </c>
      <c r="C21" s="1"/>
      <c r="D21" s="1"/>
      <c r="E21" s="37" t="s">
        <v>30</v>
      </c>
      <c r="F21" s="1"/>
      <c r="G21" s="1"/>
      <c r="H21" s="1"/>
      <c r="I21" s="1"/>
      <c r="J21" s="1"/>
      <c r="K21" s="38">
        <v>0</v>
      </c>
      <c r="L21" s="38">
        <v>0</v>
      </c>
      <c r="M21" s="12"/>
      <c r="N21" s="2"/>
      <c r="O21" s="2"/>
      <c r="P21" s="2"/>
      <c r="Q21" s="2"/>
      <c r="S21" s="27">
        <f>S89</f>
        <v>0</v>
      </c>
    </row>
    <row r="22" ht="12.75">
      <c r="A22" s="9"/>
      <c r="B22" s="36">
        <v>3</v>
      </c>
      <c r="C22" s="1"/>
      <c r="D22" s="1"/>
      <c r="E22" s="37" t="s">
        <v>31</v>
      </c>
      <c r="F22" s="1"/>
      <c r="G22" s="1"/>
      <c r="H22" s="1"/>
      <c r="I22" s="1"/>
      <c r="J22" s="1"/>
      <c r="K22" s="38">
        <v>0</v>
      </c>
      <c r="L22" s="38">
        <v>0</v>
      </c>
      <c r="M22" s="12"/>
      <c r="N22" s="2"/>
      <c r="O22" s="2"/>
      <c r="P22" s="2"/>
      <c r="Q22" s="2"/>
      <c r="S22" s="27">
        <f>S122</f>
        <v>0</v>
      </c>
    </row>
    <row r="23" ht="12.75">
      <c r="A23" s="9"/>
      <c r="B23" s="36">
        <v>4</v>
      </c>
      <c r="C23" s="1"/>
      <c r="D23" s="1"/>
      <c r="E23" s="37" t="s">
        <v>32</v>
      </c>
      <c r="F23" s="1"/>
      <c r="G23" s="1"/>
      <c r="H23" s="1"/>
      <c r="I23" s="1"/>
      <c r="J23" s="1"/>
      <c r="K23" s="38">
        <v>0</v>
      </c>
      <c r="L23" s="38">
        <v>0</v>
      </c>
      <c r="M23" s="12"/>
      <c r="N23" s="2"/>
      <c r="O23" s="2"/>
      <c r="P23" s="2"/>
      <c r="Q23" s="2"/>
      <c r="S23" s="27">
        <f>S130</f>
        <v>0</v>
      </c>
    </row>
    <row r="24" ht="12.75">
      <c r="A24" s="9"/>
      <c r="B24" s="36">
        <v>5</v>
      </c>
      <c r="C24" s="1"/>
      <c r="D24" s="1"/>
      <c r="E24" s="37" t="s">
        <v>33</v>
      </c>
      <c r="F24" s="1"/>
      <c r="G24" s="1"/>
      <c r="H24" s="1"/>
      <c r="I24" s="1"/>
      <c r="J24" s="1"/>
      <c r="K24" s="38">
        <v>0</v>
      </c>
      <c r="L24" s="38">
        <v>0</v>
      </c>
      <c r="M24" s="12"/>
      <c r="N24" s="2"/>
      <c r="O24" s="2"/>
      <c r="P24" s="2"/>
      <c r="Q24" s="2"/>
      <c r="S24" s="27">
        <f>S173</f>
        <v>0</v>
      </c>
    </row>
    <row r="25" ht="12.75">
      <c r="A25" s="9"/>
      <c r="B25" s="36">
        <v>9</v>
      </c>
      <c r="C25" s="1"/>
      <c r="D25" s="1"/>
      <c r="E25" s="37" t="s">
        <v>34</v>
      </c>
      <c r="F25" s="1"/>
      <c r="G25" s="1"/>
      <c r="H25" s="1"/>
      <c r="I25" s="1"/>
      <c r="J25" s="1"/>
      <c r="K25" s="38">
        <v>0</v>
      </c>
      <c r="L25" s="38">
        <v>0</v>
      </c>
      <c r="M25" s="39"/>
      <c r="N25" s="2"/>
      <c r="O25" s="2"/>
      <c r="P25" s="2"/>
      <c r="Q25" s="2"/>
      <c r="S25" s="27">
        <f>S196</f>
        <v>0</v>
      </c>
    </row>
    <row r="26" ht="12.75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0"/>
      <c r="N26" s="2"/>
      <c r="O26" s="2"/>
      <c r="P26" s="2"/>
      <c r="Q26" s="2"/>
    </row>
    <row r="27" ht="14" customHeight="1">
      <c r="A27" s="4"/>
      <c r="B27" s="28" t="s">
        <v>35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41"/>
      <c r="N28" s="2"/>
      <c r="O28" s="2"/>
      <c r="P28" s="2"/>
      <c r="Q28" s="2"/>
    </row>
    <row r="29" ht="18" customHeight="1">
      <c r="A29" s="9"/>
      <c r="B29" s="34" t="s">
        <v>36</v>
      </c>
      <c r="C29" s="34" t="s">
        <v>27</v>
      </c>
      <c r="D29" s="34" t="s">
        <v>37</v>
      </c>
      <c r="E29" s="34" t="s">
        <v>28</v>
      </c>
      <c r="F29" s="34" t="s">
        <v>38</v>
      </c>
      <c r="G29" s="35" t="s">
        <v>39</v>
      </c>
      <c r="H29" s="22" t="s">
        <v>40</v>
      </c>
      <c r="I29" s="22" t="s">
        <v>41</v>
      </c>
      <c r="J29" s="22" t="s">
        <v>17</v>
      </c>
      <c r="K29" s="35" t="s">
        <v>42</v>
      </c>
      <c r="L29" s="22" t="s">
        <v>18</v>
      </c>
      <c r="M29" s="39"/>
      <c r="N29" s="2"/>
      <c r="O29" s="2"/>
      <c r="P29" s="2"/>
      <c r="Q29" s="2"/>
    </row>
    <row r="30" ht="40" customHeight="1">
      <c r="A30" s="9"/>
      <c r="B30" s="42" t="s">
        <v>43</v>
      </c>
      <c r="C30" s="1"/>
      <c r="D30" s="1"/>
      <c r="E30" s="1"/>
      <c r="F30" s="1"/>
      <c r="G30" s="1"/>
      <c r="H30" s="43"/>
      <c r="I30" s="1"/>
      <c r="J30" s="43"/>
      <c r="K30" s="1"/>
      <c r="L30" s="1"/>
      <c r="M30" s="12"/>
      <c r="N30" s="2"/>
      <c r="O30" s="2"/>
      <c r="P30" s="2"/>
      <c r="Q30" s="2"/>
    </row>
    <row r="31" ht="12.75">
      <c r="A31" s="9"/>
      <c r="B31" s="44">
        <v>1</v>
      </c>
      <c r="C31" s="45" t="s">
        <v>44</v>
      </c>
      <c r="D31" s="45" t="s">
        <v>45</v>
      </c>
      <c r="E31" s="45" t="s">
        <v>46</v>
      </c>
      <c r="F31" s="45" t="s">
        <v>7</v>
      </c>
      <c r="G31" s="46" t="s">
        <v>47</v>
      </c>
      <c r="H31" s="47">
        <v>54.479999999999997</v>
      </c>
      <c r="I31" s="25">
        <v>0</v>
      </c>
      <c r="J31" s="48">
        <v>0</v>
      </c>
      <c r="K31" s="49">
        <v>0.20999999999999999</v>
      </c>
      <c r="L31" s="50"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 ht="12.75">
      <c r="A32" s="9"/>
      <c r="B32" s="51" t="s">
        <v>48</v>
      </c>
      <c r="C32" s="1"/>
      <c r="D32" s="1"/>
      <c r="E32" s="52" t="s">
        <v>49</v>
      </c>
      <c r="F32" s="1"/>
      <c r="G32" s="1"/>
      <c r="H32" s="43"/>
      <c r="I32" s="1"/>
      <c r="J32" s="43"/>
      <c r="K32" s="1"/>
      <c r="L32" s="1"/>
      <c r="M32" s="12"/>
      <c r="N32" s="2"/>
      <c r="O32" s="2"/>
      <c r="P32" s="2"/>
      <c r="Q32" s="2"/>
    </row>
    <row r="33" ht="12.75">
      <c r="A33" s="9"/>
      <c r="B33" s="51" t="s">
        <v>50</v>
      </c>
      <c r="C33" s="1"/>
      <c r="D33" s="1"/>
      <c r="E33" s="52" t="s">
        <v>51</v>
      </c>
      <c r="F33" s="1"/>
      <c r="G33" s="1"/>
      <c r="H33" s="43"/>
      <c r="I33" s="1"/>
      <c r="J33" s="43"/>
      <c r="K33" s="1"/>
      <c r="L33" s="1"/>
      <c r="M33" s="12"/>
      <c r="N33" s="2"/>
      <c r="O33" s="2"/>
      <c r="P33" s="2"/>
      <c r="Q33" s="2"/>
    </row>
    <row r="34" ht="12.75">
      <c r="A34" s="9"/>
      <c r="B34" s="51" t="s">
        <v>52</v>
      </c>
      <c r="C34" s="1"/>
      <c r="D34" s="1"/>
      <c r="E34" s="52" t="s">
        <v>53</v>
      </c>
      <c r="F34" s="1"/>
      <c r="G34" s="1"/>
      <c r="H34" s="43"/>
      <c r="I34" s="1"/>
      <c r="J34" s="43"/>
      <c r="K34" s="1"/>
      <c r="L34" s="1"/>
      <c r="M34" s="12"/>
      <c r="N34" s="2"/>
      <c r="O34" s="2"/>
      <c r="P34" s="2"/>
      <c r="Q34" s="2"/>
    </row>
    <row r="35" thickBot="1" ht="12.75">
      <c r="A35" s="9"/>
      <c r="B35" s="53" t="s">
        <v>54</v>
      </c>
      <c r="C35" s="54"/>
      <c r="D35" s="54"/>
      <c r="E35" s="55" t="s">
        <v>55</v>
      </c>
      <c r="F35" s="54"/>
      <c r="G35" s="54"/>
      <c r="H35" s="56"/>
      <c r="I35" s="54"/>
      <c r="J35" s="56"/>
      <c r="K35" s="54"/>
      <c r="L35" s="54"/>
      <c r="M35" s="12"/>
      <c r="N35" s="2"/>
      <c r="O35" s="2"/>
      <c r="P35" s="2"/>
      <c r="Q35" s="2"/>
    </row>
    <row r="36" thickTop="1" ht="12.75">
      <c r="A36" s="9"/>
      <c r="B36" s="44">
        <v>2</v>
      </c>
      <c r="C36" s="45" t="s">
        <v>44</v>
      </c>
      <c r="D36" s="45" t="s">
        <v>56</v>
      </c>
      <c r="E36" s="45" t="s">
        <v>46</v>
      </c>
      <c r="F36" s="45" t="s">
        <v>7</v>
      </c>
      <c r="G36" s="46" t="s">
        <v>47</v>
      </c>
      <c r="H36" s="57">
        <v>13.247999999999999</v>
      </c>
      <c r="I36" s="58">
        <v>0</v>
      </c>
      <c r="J36" s="59">
        <v>0</v>
      </c>
      <c r="K36" s="60">
        <v>0.20999999999999999</v>
      </c>
      <c r="L36" s="61"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 ht="12.75">
      <c r="A37" s="9"/>
      <c r="B37" s="51" t="s">
        <v>48</v>
      </c>
      <c r="C37" s="1"/>
      <c r="D37" s="1"/>
      <c r="E37" s="52" t="s">
        <v>57</v>
      </c>
      <c r="F37" s="1"/>
      <c r="G37" s="1"/>
      <c r="H37" s="43"/>
      <c r="I37" s="1"/>
      <c r="J37" s="43"/>
      <c r="K37" s="1"/>
      <c r="L37" s="1"/>
      <c r="M37" s="12"/>
      <c r="N37" s="2"/>
      <c r="O37" s="2"/>
      <c r="P37" s="2"/>
      <c r="Q37" s="2"/>
    </row>
    <row r="38" ht="12.75">
      <c r="A38" s="9"/>
      <c r="B38" s="51" t="s">
        <v>50</v>
      </c>
      <c r="C38" s="1"/>
      <c r="D38" s="1"/>
      <c r="E38" s="52" t="s">
        <v>58</v>
      </c>
      <c r="F38" s="1"/>
      <c r="G38" s="1"/>
      <c r="H38" s="43"/>
      <c r="I38" s="1"/>
      <c r="J38" s="43"/>
      <c r="K38" s="1"/>
      <c r="L38" s="1"/>
      <c r="M38" s="12"/>
      <c r="N38" s="2"/>
      <c r="O38" s="2"/>
      <c r="P38" s="2"/>
      <c r="Q38" s="2"/>
    </row>
    <row r="39" ht="12.75">
      <c r="A39" s="9"/>
      <c r="B39" s="51" t="s">
        <v>52</v>
      </c>
      <c r="C39" s="1"/>
      <c r="D39" s="1"/>
      <c r="E39" s="52" t="s">
        <v>53</v>
      </c>
      <c r="F39" s="1"/>
      <c r="G39" s="1"/>
      <c r="H39" s="43"/>
      <c r="I39" s="1"/>
      <c r="J39" s="43"/>
      <c r="K39" s="1"/>
      <c r="L39" s="1"/>
      <c r="M39" s="12"/>
      <c r="N39" s="2"/>
      <c r="O39" s="2"/>
      <c r="P39" s="2"/>
      <c r="Q39" s="2"/>
    </row>
    <row r="40" thickBot="1" ht="12.75">
      <c r="A40" s="9"/>
      <c r="B40" s="53" t="s">
        <v>54</v>
      </c>
      <c r="C40" s="54"/>
      <c r="D40" s="54"/>
      <c r="E40" s="55" t="s">
        <v>55</v>
      </c>
      <c r="F40" s="54"/>
      <c r="G40" s="54"/>
      <c r="H40" s="56"/>
      <c r="I40" s="54"/>
      <c r="J40" s="56"/>
      <c r="K40" s="54"/>
      <c r="L40" s="54"/>
      <c r="M40" s="12"/>
      <c r="N40" s="2"/>
      <c r="O40" s="2"/>
      <c r="P40" s="2"/>
      <c r="Q40" s="2"/>
    </row>
    <row r="41" thickTop="1" ht="12.75">
      <c r="A41" s="9"/>
      <c r="B41" s="44">
        <v>3</v>
      </c>
      <c r="C41" s="45" t="s">
        <v>44</v>
      </c>
      <c r="D41" s="45" t="s">
        <v>59</v>
      </c>
      <c r="E41" s="45" t="s">
        <v>46</v>
      </c>
      <c r="F41" s="45" t="s">
        <v>7</v>
      </c>
      <c r="G41" s="46" t="s">
        <v>47</v>
      </c>
      <c r="H41" s="57">
        <v>120.437</v>
      </c>
      <c r="I41" s="58">
        <v>0</v>
      </c>
      <c r="J41" s="59">
        <v>0</v>
      </c>
      <c r="K41" s="60">
        <v>0.20999999999999999</v>
      </c>
      <c r="L41" s="61"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 ht="12.75">
      <c r="A42" s="9"/>
      <c r="B42" s="51" t="s">
        <v>48</v>
      </c>
      <c r="C42" s="1"/>
      <c r="D42" s="1"/>
      <c r="E42" s="52" t="s">
        <v>60</v>
      </c>
      <c r="F42" s="1"/>
      <c r="G42" s="1"/>
      <c r="H42" s="43"/>
      <c r="I42" s="1"/>
      <c r="J42" s="43"/>
      <c r="K42" s="1"/>
      <c r="L42" s="1"/>
      <c r="M42" s="12"/>
      <c r="N42" s="2"/>
      <c r="O42" s="2"/>
      <c r="P42" s="2"/>
      <c r="Q42" s="2"/>
    </row>
    <row r="43" ht="12.75">
      <c r="A43" s="9"/>
      <c r="B43" s="51" t="s">
        <v>50</v>
      </c>
      <c r="C43" s="1"/>
      <c r="D43" s="1"/>
      <c r="E43" s="52" t="s">
        <v>61</v>
      </c>
      <c r="F43" s="1"/>
      <c r="G43" s="1"/>
      <c r="H43" s="43"/>
      <c r="I43" s="1"/>
      <c r="J43" s="43"/>
      <c r="K43" s="1"/>
      <c r="L43" s="1"/>
      <c r="M43" s="12"/>
      <c r="N43" s="2"/>
      <c r="O43" s="2"/>
      <c r="P43" s="2"/>
      <c r="Q43" s="2"/>
    </row>
    <row r="44" ht="12.75">
      <c r="A44" s="9"/>
      <c r="B44" s="51" t="s">
        <v>52</v>
      </c>
      <c r="C44" s="1"/>
      <c r="D44" s="1"/>
      <c r="E44" s="52" t="s">
        <v>53</v>
      </c>
      <c r="F44" s="1"/>
      <c r="G44" s="1"/>
      <c r="H44" s="43"/>
      <c r="I44" s="1"/>
      <c r="J44" s="43"/>
      <c r="K44" s="1"/>
      <c r="L44" s="1"/>
      <c r="M44" s="12"/>
      <c r="N44" s="2"/>
      <c r="O44" s="2"/>
      <c r="P44" s="2"/>
      <c r="Q44" s="2"/>
    </row>
    <row r="45" thickBot="1" ht="12.75">
      <c r="A45" s="9"/>
      <c r="B45" s="53" t="s">
        <v>54</v>
      </c>
      <c r="C45" s="54"/>
      <c r="D45" s="54"/>
      <c r="E45" s="55" t="s">
        <v>55</v>
      </c>
      <c r="F45" s="54"/>
      <c r="G45" s="54"/>
      <c r="H45" s="56"/>
      <c r="I45" s="54"/>
      <c r="J45" s="56"/>
      <c r="K45" s="54"/>
      <c r="L45" s="54"/>
      <c r="M45" s="12"/>
      <c r="N45" s="2"/>
      <c r="O45" s="2"/>
      <c r="P45" s="2"/>
      <c r="Q45" s="2"/>
    </row>
    <row r="46" thickTop="1" ht="12.75">
      <c r="A46" s="9"/>
      <c r="B46" s="44">
        <v>4</v>
      </c>
      <c r="C46" s="45" t="s">
        <v>62</v>
      </c>
      <c r="D46" s="45"/>
      <c r="E46" s="45" t="s">
        <v>63</v>
      </c>
      <c r="F46" s="45" t="s">
        <v>7</v>
      </c>
      <c r="G46" s="46" t="s">
        <v>64</v>
      </c>
      <c r="H46" s="57">
        <v>1</v>
      </c>
      <c r="I46" s="58">
        <v>0</v>
      </c>
      <c r="J46" s="59">
        <v>0</v>
      </c>
      <c r="K46" s="60">
        <v>0.20999999999999999</v>
      </c>
      <c r="L46" s="61"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 ht="12.75">
      <c r="A47" s="9"/>
      <c r="B47" s="51" t="s">
        <v>48</v>
      </c>
      <c r="C47" s="1"/>
      <c r="D47" s="1"/>
      <c r="E47" s="52" t="s">
        <v>65</v>
      </c>
      <c r="F47" s="1"/>
      <c r="G47" s="1"/>
      <c r="H47" s="43"/>
      <c r="I47" s="1"/>
      <c r="J47" s="43"/>
      <c r="K47" s="1"/>
      <c r="L47" s="1"/>
      <c r="M47" s="12"/>
      <c r="N47" s="2"/>
      <c r="O47" s="2"/>
      <c r="P47" s="2"/>
      <c r="Q47" s="2"/>
    </row>
    <row r="48" ht="12.75">
      <c r="A48" s="9"/>
      <c r="B48" s="51" t="s">
        <v>50</v>
      </c>
      <c r="C48" s="1"/>
      <c r="D48" s="1"/>
      <c r="E48" s="52" t="s">
        <v>66</v>
      </c>
      <c r="F48" s="1"/>
      <c r="G48" s="1"/>
      <c r="H48" s="43"/>
      <c r="I48" s="1"/>
      <c r="J48" s="43"/>
      <c r="K48" s="1"/>
      <c r="L48" s="1"/>
      <c r="M48" s="12"/>
      <c r="N48" s="2"/>
      <c r="O48" s="2"/>
      <c r="P48" s="2"/>
      <c r="Q48" s="2"/>
    </row>
    <row r="49" ht="12.75">
      <c r="A49" s="9"/>
      <c r="B49" s="51" t="s">
        <v>52</v>
      </c>
      <c r="C49" s="1"/>
      <c r="D49" s="1"/>
      <c r="E49" s="52" t="s">
        <v>67</v>
      </c>
      <c r="F49" s="1"/>
      <c r="G49" s="1"/>
      <c r="H49" s="43"/>
      <c r="I49" s="1"/>
      <c r="J49" s="43"/>
      <c r="K49" s="1"/>
      <c r="L49" s="1"/>
      <c r="M49" s="12"/>
      <c r="N49" s="2"/>
      <c r="O49" s="2"/>
      <c r="P49" s="2"/>
      <c r="Q49" s="2"/>
    </row>
    <row r="50" thickBot="1" ht="12.75">
      <c r="A50" s="9"/>
      <c r="B50" s="53" t="s">
        <v>54</v>
      </c>
      <c r="C50" s="54"/>
      <c r="D50" s="54"/>
      <c r="E50" s="55" t="s">
        <v>55</v>
      </c>
      <c r="F50" s="54"/>
      <c r="G50" s="54"/>
      <c r="H50" s="56"/>
      <c r="I50" s="54"/>
      <c r="J50" s="56"/>
      <c r="K50" s="54"/>
      <c r="L50" s="54"/>
      <c r="M50" s="12"/>
      <c r="N50" s="2"/>
      <c r="O50" s="2"/>
      <c r="P50" s="2"/>
      <c r="Q50" s="2"/>
    </row>
    <row r="51" thickTop="1" thickBot="1" ht="25" customHeight="1">
      <c r="A51" s="9"/>
      <c r="B51" s="1"/>
      <c r="C51" s="62">
        <v>0</v>
      </c>
      <c r="D51" s="1"/>
      <c r="E51" s="62" t="s">
        <v>29</v>
      </c>
      <c r="F51" s="1"/>
      <c r="G51" s="63" t="s">
        <v>68</v>
      </c>
      <c r="H51" s="64">
        <v>0</v>
      </c>
      <c r="I51" s="63" t="s">
        <v>69</v>
      </c>
      <c r="J51" s="65">
        <f>(L51-H51)</f>
        <v>0</v>
      </c>
      <c r="K51" s="63" t="s">
        <v>70</v>
      </c>
      <c r="L51" s="66">
        <v>0</v>
      </c>
      <c r="M51" s="12"/>
      <c r="N51" s="2"/>
      <c r="O51" s="2"/>
      <c r="P51" s="2"/>
      <c r="Q51" s="33">
        <f>0+Q31+Q36+Q41+Q46</f>
        <v>0</v>
      </c>
      <c r="R51" s="27">
        <f>0+R31+R36+R41+R46</f>
        <v>0</v>
      </c>
      <c r="S51" s="67">
        <f>Q51*(1+J51)+R51</f>
        <v>0</v>
      </c>
    </row>
    <row r="52" thickTop="1" thickBot="1" ht="25" customHeight="1">
      <c r="A52" s="9"/>
      <c r="B52" s="68"/>
      <c r="C52" s="68"/>
      <c r="D52" s="68"/>
      <c r="E52" s="68"/>
      <c r="F52" s="68"/>
      <c r="G52" s="69" t="s">
        <v>71</v>
      </c>
      <c r="H52" s="70">
        <v>0</v>
      </c>
      <c r="I52" s="69" t="s">
        <v>72</v>
      </c>
      <c r="J52" s="71">
        <v>0</v>
      </c>
      <c r="K52" s="69" t="s">
        <v>73</v>
      </c>
      <c r="L52" s="72">
        <v>0</v>
      </c>
      <c r="M52" s="12"/>
      <c r="N52" s="2"/>
      <c r="O52" s="2"/>
      <c r="P52" s="2"/>
      <c r="Q52" s="2"/>
    </row>
    <row r="53" ht="40" customHeight="1">
      <c r="A53" s="9"/>
      <c r="B53" s="73" t="s">
        <v>74</v>
      </c>
      <c r="C53" s="1"/>
      <c r="D53" s="1"/>
      <c r="E53" s="1"/>
      <c r="F53" s="1"/>
      <c r="G53" s="1"/>
      <c r="H53" s="43"/>
      <c r="I53" s="1"/>
      <c r="J53" s="43"/>
      <c r="K53" s="1"/>
      <c r="L53" s="1"/>
      <c r="M53" s="12"/>
      <c r="N53" s="2"/>
      <c r="O53" s="2"/>
      <c r="P53" s="2"/>
      <c r="Q53" s="2"/>
    </row>
    <row r="54" ht="12.75">
      <c r="A54" s="9"/>
      <c r="B54" s="44">
        <v>5</v>
      </c>
      <c r="C54" s="45" t="s">
        <v>75</v>
      </c>
      <c r="D54" s="45" t="s">
        <v>7</v>
      </c>
      <c r="E54" s="45" t="s">
        <v>76</v>
      </c>
      <c r="F54" s="45" t="s">
        <v>7</v>
      </c>
      <c r="G54" s="46" t="s">
        <v>77</v>
      </c>
      <c r="H54" s="47">
        <v>5.5199999999999996</v>
      </c>
      <c r="I54" s="25">
        <v>0</v>
      </c>
      <c r="J54" s="48">
        <v>0</v>
      </c>
      <c r="K54" s="49">
        <v>0.20999999999999999</v>
      </c>
      <c r="L54" s="50">
        <v>0</v>
      </c>
      <c r="M54" s="12"/>
      <c r="N54" s="2"/>
      <c r="O54" s="2"/>
      <c r="P54" s="2"/>
      <c r="Q54" s="33">
        <f>IF(ISNUMBER(K54),IF(H54&gt;0,IF(I54&gt;0,J54,0),0),0)</f>
        <v>0</v>
      </c>
      <c r="R54" s="27">
        <f>IF(ISNUMBER(K54)=FALSE,J54,0)</f>
        <v>0</v>
      </c>
    </row>
    <row r="55" ht="12.75">
      <c r="A55" s="9"/>
      <c r="B55" s="51" t="s">
        <v>48</v>
      </c>
      <c r="C55" s="1"/>
      <c r="D55" s="1"/>
      <c r="E55" s="52" t="s">
        <v>78</v>
      </c>
      <c r="F55" s="1"/>
      <c r="G55" s="1"/>
      <c r="H55" s="43"/>
      <c r="I55" s="1"/>
      <c r="J55" s="43"/>
      <c r="K55" s="1"/>
      <c r="L55" s="1"/>
      <c r="M55" s="12"/>
      <c r="N55" s="2"/>
      <c r="O55" s="2"/>
      <c r="P55" s="2"/>
      <c r="Q55" s="2"/>
    </row>
    <row r="56" ht="12.75">
      <c r="A56" s="9"/>
      <c r="B56" s="51" t="s">
        <v>50</v>
      </c>
      <c r="C56" s="1"/>
      <c r="D56" s="1"/>
      <c r="E56" s="52" t="s">
        <v>79</v>
      </c>
      <c r="F56" s="1"/>
      <c r="G56" s="1"/>
      <c r="H56" s="43"/>
      <c r="I56" s="1"/>
      <c r="J56" s="43"/>
      <c r="K56" s="1"/>
      <c r="L56" s="1"/>
      <c r="M56" s="12"/>
      <c r="N56" s="2"/>
      <c r="O56" s="2"/>
      <c r="P56" s="2"/>
      <c r="Q56" s="2"/>
    </row>
    <row r="57" ht="12.75">
      <c r="A57" s="9"/>
      <c r="B57" s="51" t="s">
        <v>52</v>
      </c>
      <c r="C57" s="1"/>
      <c r="D57" s="1"/>
      <c r="E57" s="52" t="s">
        <v>80</v>
      </c>
      <c r="F57" s="1"/>
      <c r="G57" s="1"/>
      <c r="H57" s="43"/>
      <c r="I57" s="1"/>
      <c r="J57" s="43"/>
      <c r="K57" s="1"/>
      <c r="L57" s="1"/>
      <c r="M57" s="12"/>
      <c r="N57" s="2"/>
      <c r="O57" s="2"/>
      <c r="P57" s="2"/>
      <c r="Q57" s="2"/>
    </row>
    <row r="58" thickBot="1" ht="12.75">
      <c r="A58" s="9"/>
      <c r="B58" s="53" t="s">
        <v>54</v>
      </c>
      <c r="C58" s="54"/>
      <c r="D58" s="54"/>
      <c r="E58" s="55" t="s">
        <v>55</v>
      </c>
      <c r="F58" s="54"/>
      <c r="G58" s="54"/>
      <c r="H58" s="56"/>
      <c r="I58" s="54"/>
      <c r="J58" s="56"/>
      <c r="K58" s="54"/>
      <c r="L58" s="54"/>
      <c r="M58" s="12"/>
      <c r="N58" s="2"/>
      <c r="O58" s="2"/>
      <c r="P58" s="2"/>
      <c r="Q58" s="2"/>
    </row>
    <row r="59" thickTop="1" ht="12.75">
      <c r="A59" s="9"/>
      <c r="B59" s="44">
        <v>6</v>
      </c>
      <c r="C59" s="45" t="s">
        <v>81</v>
      </c>
      <c r="D59" s="45" t="s">
        <v>7</v>
      </c>
      <c r="E59" s="45" t="s">
        <v>82</v>
      </c>
      <c r="F59" s="45" t="s">
        <v>7</v>
      </c>
      <c r="G59" s="46" t="s">
        <v>77</v>
      </c>
      <c r="H59" s="57">
        <v>8.4000000000000004</v>
      </c>
      <c r="I59" s="58">
        <v>0</v>
      </c>
      <c r="J59" s="59">
        <v>0</v>
      </c>
      <c r="K59" s="60">
        <v>0.20999999999999999</v>
      </c>
      <c r="L59" s="61">
        <v>0</v>
      </c>
      <c r="M59" s="12"/>
      <c r="N59" s="2"/>
      <c r="O59" s="2"/>
      <c r="P59" s="2"/>
      <c r="Q59" s="33">
        <f>IF(ISNUMBER(K59),IF(H59&gt;0,IF(I59&gt;0,J59,0),0),0)</f>
        <v>0</v>
      </c>
      <c r="R59" s="27">
        <f>IF(ISNUMBER(K59)=FALSE,J59,0)</f>
        <v>0</v>
      </c>
    </row>
    <row r="60" ht="12.75">
      <c r="A60" s="9"/>
      <c r="B60" s="51" t="s">
        <v>48</v>
      </c>
      <c r="C60" s="1"/>
      <c r="D60" s="1"/>
      <c r="E60" s="52" t="s">
        <v>83</v>
      </c>
      <c r="F60" s="1"/>
      <c r="G60" s="1"/>
      <c r="H60" s="43"/>
      <c r="I60" s="1"/>
      <c r="J60" s="43"/>
      <c r="K60" s="1"/>
      <c r="L60" s="1"/>
      <c r="M60" s="12"/>
      <c r="N60" s="2"/>
      <c r="O60" s="2"/>
      <c r="P60" s="2"/>
      <c r="Q60" s="2"/>
    </row>
    <row r="61" ht="12.75">
      <c r="A61" s="9"/>
      <c r="B61" s="51" t="s">
        <v>50</v>
      </c>
      <c r="C61" s="1"/>
      <c r="D61" s="1"/>
      <c r="E61" s="52" t="s">
        <v>84</v>
      </c>
      <c r="F61" s="1"/>
      <c r="G61" s="1"/>
      <c r="H61" s="43"/>
      <c r="I61" s="1"/>
      <c r="J61" s="43"/>
      <c r="K61" s="1"/>
      <c r="L61" s="1"/>
      <c r="M61" s="12"/>
      <c r="N61" s="2"/>
      <c r="O61" s="2"/>
      <c r="P61" s="2"/>
      <c r="Q61" s="2"/>
    </row>
    <row r="62" ht="12.75">
      <c r="A62" s="9"/>
      <c r="B62" s="51" t="s">
        <v>52</v>
      </c>
      <c r="C62" s="1"/>
      <c r="D62" s="1"/>
      <c r="E62" s="52" t="s">
        <v>85</v>
      </c>
      <c r="F62" s="1"/>
      <c r="G62" s="1"/>
      <c r="H62" s="43"/>
      <c r="I62" s="1"/>
      <c r="J62" s="43"/>
      <c r="K62" s="1"/>
      <c r="L62" s="1"/>
      <c r="M62" s="12"/>
      <c r="N62" s="2"/>
      <c r="O62" s="2"/>
      <c r="P62" s="2"/>
      <c r="Q62" s="2"/>
    </row>
    <row r="63" thickBot="1" ht="12.75">
      <c r="A63" s="9"/>
      <c r="B63" s="53" t="s">
        <v>54</v>
      </c>
      <c r="C63" s="54"/>
      <c r="D63" s="54"/>
      <c r="E63" s="55" t="s">
        <v>55</v>
      </c>
      <c r="F63" s="54"/>
      <c r="G63" s="54"/>
      <c r="H63" s="56"/>
      <c r="I63" s="54"/>
      <c r="J63" s="56"/>
      <c r="K63" s="54"/>
      <c r="L63" s="54"/>
      <c r="M63" s="12"/>
      <c r="N63" s="2"/>
      <c r="O63" s="2"/>
      <c r="P63" s="2"/>
      <c r="Q63" s="2"/>
    </row>
    <row r="64" thickTop="1" ht="12.75">
      <c r="A64" s="9"/>
      <c r="B64" s="44">
        <v>7</v>
      </c>
      <c r="C64" s="45" t="s">
        <v>86</v>
      </c>
      <c r="D64" s="45" t="s">
        <v>7</v>
      </c>
      <c r="E64" s="45" t="s">
        <v>87</v>
      </c>
      <c r="F64" s="45" t="s">
        <v>7</v>
      </c>
      <c r="G64" s="46" t="s">
        <v>88</v>
      </c>
      <c r="H64" s="57">
        <v>5.5199999999999996</v>
      </c>
      <c r="I64" s="58">
        <v>0</v>
      </c>
      <c r="J64" s="59">
        <v>0</v>
      </c>
      <c r="K64" s="60">
        <v>0.20999999999999999</v>
      </c>
      <c r="L64" s="61">
        <v>0</v>
      </c>
      <c r="M64" s="12"/>
      <c r="N64" s="2"/>
      <c r="O64" s="2"/>
      <c r="P64" s="2"/>
      <c r="Q64" s="33">
        <f>IF(ISNUMBER(K64),IF(H64&gt;0,IF(I64&gt;0,J64,0),0),0)</f>
        <v>0</v>
      </c>
      <c r="R64" s="27">
        <f>IF(ISNUMBER(K64)=FALSE,J64,0)</f>
        <v>0</v>
      </c>
    </row>
    <row r="65" ht="12.75">
      <c r="A65" s="9"/>
      <c r="B65" s="51" t="s">
        <v>48</v>
      </c>
      <c r="C65" s="1"/>
      <c r="D65" s="1"/>
      <c r="E65" s="52" t="s">
        <v>89</v>
      </c>
      <c r="F65" s="1"/>
      <c r="G65" s="1"/>
      <c r="H65" s="43"/>
      <c r="I65" s="1"/>
      <c r="J65" s="43"/>
      <c r="K65" s="1"/>
      <c r="L65" s="1"/>
      <c r="M65" s="12"/>
      <c r="N65" s="2"/>
      <c r="O65" s="2"/>
      <c r="P65" s="2"/>
      <c r="Q65" s="2"/>
    </row>
    <row r="66" ht="12.75">
      <c r="A66" s="9"/>
      <c r="B66" s="51" t="s">
        <v>50</v>
      </c>
      <c r="C66" s="1"/>
      <c r="D66" s="1"/>
      <c r="E66" s="52" t="s">
        <v>90</v>
      </c>
      <c r="F66" s="1"/>
      <c r="G66" s="1"/>
      <c r="H66" s="43"/>
      <c r="I66" s="1"/>
      <c r="J66" s="43"/>
      <c r="K66" s="1"/>
      <c r="L66" s="1"/>
      <c r="M66" s="12"/>
      <c r="N66" s="2"/>
      <c r="O66" s="2"/>
      <c r="P66" s="2"/>
      <c r="Q66" s="2"/>
    </row>
    <row r="67" ht="12.75">
      <c r="A67" s="9"/>
      <c r="B67" s="51" t="s">
        <v>52</v>
      </c>
      <c r="C67" s="1"/>
      <c r="D67" s="1"/>
      <c r="E67" s="52" t="s">
        <v>91</v>
      </c>
      <c r="F67" s="1"/>
      <c r="G67" s="1"/>
      <c r="H67" s="43"/>
      <c r="I67" s="1"/>
      <c r="J67" s="43"/>
      <c r="K67" s="1"/>
      <c r="L67" s="1"/>
      <c r="M67" s="12"/>
      <c r="N67" s="2"/>
      <c r="O67" s="2"/>
      <c r="P67" s="2"/>
      <c r="Q67" s="2"/>
    </row>
    <row r="68" thickBot="1" ht="12.75">
      <c r="A68" s="9"/>
      <c r="B68" s="53" t="s">
        <v>54</v>
      </c>
      <c r="C68" s="54"/>
      <c r="D68" s="54"/>
      <c r="E68" s="55" t="s">
        <v>55</v>
      </c>
      <c r="F68" s="54"/>
      <c r="G68" s="54"/>
      <c r="H68" s="56"/>
      <c r="I68" s="54"/>
      <c r="J68" s="56"/>
      <c r="K68" s="54"/>
      <c r="L68" s="54"/>
      <c r="M68" s="12"/>
      <c r="N68" s="2"/>
      <c r="O68" s="2"/>
      <c r="P68" s="2"/>
      <c r="Q68" s="2"/>
    </row>
    <row r="69" thickTop="1" ht="12.75">
      <c r="A69" s="9"/>
      <c r="B69" s="44">
        <v>8</v>
      </c>
      <c r="C69" s="45" t="s">
        <v>92</v>
      </c>
      <c r="D69" s="45" t="s">
        <v>7</v>
      </c>
      <c r="E69" s="45" t="s">
        <v>93</v>
      </c>
      <c r="F69" s="45" t="s">
        <v>7</v>
      </c>
      <c r="G69" s="46" t="s">
        <v>88</v>
      </c>
      <c r="H69" s="57">
        <v>8.2799999999999994</v>
      </c>
      <c r="I69" s="58">
        <v>0</v>
      </c>
      <c r="J69" s="59">
        <v>0</v>
      </c>
      <c r="K69" s="60">
        <v>0.20999999999999999</v>
      </c>
      <c r="L69" s="61">
        <v>0</v>
      </c>
      <c r="M69" s="12"/>
      <c r="N69" s="2"/>
      <c r="O69" s="2"/>
      <c r="P69" s="2"/>
      <c r="Q69" s="33">
        <f>IF(ISNUMBER(K69),IF(H69&gt;0,IF(I69&gt;0,J69,0),0),0)</f>
        <v>0</v>
      </c>
      <c r="R69" s="27">
        <f>IF(ISNUMBER(K69)=FALSE,J69,0)</f>
        <v>0</v>
      </c>
    </row>
    <row r="70" ht="12.75">
      <c r="A70" s="9"/>
      <c r="B70" s="51" t="s">
        <v>48</v>
      </c>
      <c r="C70" s="1"/>
      <c r="D70" s="1"/>
      <c r="E70" s="52" t="s">
        <v>94</v>
      </c>
      <c r="F70" s="1"/>
      <c r="G70" s="1"/>
      <c r="H70" s="43"/>
      <c r="I70" s="1"/>
      <c r="J70" s="43"/>
      <c r="K70" s="1"/>
      <c r="L70" s="1"/>
      <c r="M70" s="12"/>
      <c r="N70" s="2"/>
      <c r="O70" s="2"/>
      <c r="P70" s="2"/>
      <c r="Q70" s="2"/>
    </row>
    <row r="71" ht="12.75">
      <c r="A71" s="9"/>
      <c r="B71" s="51" t="s">
        <v>50</v>
      </c>
      <c r="C71" s="1"/>
      <c r="D71" s="1"/>
      <c r="E71" s="52" t="s">
        <v>95</v>
      </c>
      <c r="F71" s="1"/>
      <c r="G71" s="1"/>
      <c r="H71" s="43"/>
      <c r="I71" s="1"/>
      <c r="J71" s="43"/>
      <c r="K71" s="1"/>
      <c r="L71" s="1"/>
      <c r="M71" s="12"/>
      <c r="N71" s="2"/>
      <c r="O71" s="2"/>
      <c r="P71" s="2"/>
      <c r="Q71" s="2"/>
    </row>
    <row r="72" ht="12.75">
      <c r="A72" s="9"/>
      <c r="B72" s="51" t="s">
        <v>52</v>
      </c>
      <c r="C72" s="1"/>
      <c r="D72" s="1"/>
      <c r="E72" s="52" t="s">
        <v>91</v>
      </c>
      <c r="F72" s="1"/>
      <c r="G72" s="1"/>
      <c r="H72" s="43"/>
      <c r="I72" s="1"/>
      <c r="J72" s="43"/>
      <c r="K72" s="1"/>
      <c r="L72" s="1"/>
      <c r="M72" s="12"/>
      <c r="N72" s="2"/>
      <c r="O72" s="2"/>
      <c r="P72" s="2"/>
      <c r="Q72" s="2"/>
    </row>
    <row r="73" thickBot="1" ht="12.75">
      <c r="A73" s="9"/>
      <c r="B73" s="53" t="s">
        <v>54</v>
      </c>
      <c r="C73" s="54"/>
      <c r="D73" s="54"/>
      <c r="E73" s="55" t="s">
        <v>55</v>
      </c>
      <c r="F73" s="54"/>
      <c r="G73" s="54"/>
      <c r="H73" s="56"/>
      <c r="I73" s="54"/>
      <c r="J73" s="56"/>
      <c r="K73" s="54"/>
      <c r="L73" s="54"/>
      <c r="M73" s="12"/>
      <c r="N73" s="2"/>
      <c r="O73" s="2"/>
      <c r="P73" s="2"/>
      <c r="Q73" s="2"/>
    </row>
    <row r="74" thickTop="1" ht="12.75">
      <c r="A74" s="9"/>
      <c r="B74" s="44">
        <v>9</v>
      </c>
      <c r="C74" s="45" t="s">
        <v>96</v>
      </c>
      <c r="D74" s="45" t="s">
        <v>7</v>
      </c>
      <c r="E74" s="45" t="s">
        <v>97</v>
      </c>
      <c r="F74" s="45" t="s">
        <v>7</v>
      </c>
      <c r="G74" s="46" t="s">
        <v>88</v>
      </c>
      <c r="H74" s="57">
        <v>26.399999999999999</v>
      </c>
      <c r="I74" s="58">
        <v>0</v>
      </c>
      <c r="J74" s="59">
        <v>0</v>
      </c>
      <c r="K74" s="60">
        <v>0.20999999999999999</v>
      </c>
      <c r="L74" s="61">
        <v>0</v>
      </c>
      <c r="M74" s="12"/>
      <c r="N74" s="2"/>
      <c r="O74" s="2"/>
      <c r="P74" s="2"/>
      <c r="Q74" s="33">
        <f>IF(ISNUMBER(K74),IF(H74&gt;0,IF(I74&gt;0,J74,0),0),0)</f>
        <v>0</v>
      </c>
      <c r="R74" s="27">
        <f>IF(ISNUMBER(K74)=FALSE,J74,0)</f>
        <v>0</v>
      </c>
    </row>
    <row r="75" ht="12.75">
      <c r="A75" s="9"/>
      <c r="B75" s="51" t="s">
        <v>48</v>
      </c>
      <c r="C75" s="1"/>
      <c r="D75" s="1"/>
      <c r="E75" s="52" t="s">
        <v>98</v>
      </c>
      <c r="F75" s="1"/>
      <c r="G75" s="1"/>
      <c r="H75" s="43"/>
      <c r="I75" s="1"/>
      <c r="J75" s="43"/>
      <c r="K75" s="1"/>
      <c r="L75" s="1"/>
      <c r="M75" s="12"/>
      <c r="N75" s="2"/>
      <c r="O75" s="2"/>
      <c r="P75" s="2"/>
      <c r="Q75" s="2"/>
    </row>
    <row r="76" ht="12.75">
      <c r="A76" s="9"/>
      <c r="B76" s="51" t="s">
        <v>50</v>
      </c>
      <c r="C76" s="1"/>
      <c r="D76" s="1"/>
      <c r="E76" s="52" t="s">
        <v>99</v>
      </c>
      <c r="F76" s="1"/>
      <c r="G76" s="1"/>
      <c r="H76" s="43"/>
      <c r="I76" s="1"/>
      <c r="J76" s="43"/>
      <c r="K76" s="1"/>
      <c r="L76" s="1"/>
      <c r="M76" s="12"/>
      <c r="N76" s="2"/>
      <c r="O76" s="2"/>
      <c r="P76" s="2"/>
      <c r="Q76" s="2"/>
    </row>
    <row r="77" ht="12.75">
      <c r="A77" s="9"/>
      <c r="B77" s="51" t="s">
        <v>52</v>
      </c>
      <c r="C77" s="1"/>
      <c r="D77" s="1"/>
      <c r="E77" s="52" t="s">
        <v>100</v>
      </c>
      <c r="F77" s="1"/>
      <c r="G77" s="1"/>
      <c r="H77" s="43"/>
      <c r="I77" s="1"/>
      <c r="J77" s="43"/>
      <c r="K77" s="1"/>
      <c r="L77" s="1"/>
      <c r="M77" s="12"/>
      <c r="N77" s="2"/>
      <c r="O77" s="2"/>
      <c r="P77" s="2"/>
      <c r="Q77" s="2"/>
    </row>
    <row r="78" thickBot="1" ht="12.75">
      <c r="A78" s="9"/>
      <c r="B78" s="53" t="s">
        <v>54</v>
      </c>
      <c r="C78" s="54"/>
      <c r="D78" s="54"/>
      <c r="E78" s="55" t="s">
        <v>55</v>
      </c>
      <c r="F78" s="54"/>
      <c r="G78" s="54"/>
      <c r="H78" s="56"/>
      <c r="I78" s="54"/>
      <c r="J78" s="56"/>
      <c r="K78" s="54"/>
      <c r="L78" s="54"/>
      <c r="M78" s="12"/>
      <c r="N78" s="2"/>
      <c r="O78" s="2"/>
      <c r="P78" s="2"/>
      <c r="Q78" s="2"/>
    </row>
    <row r="79" thickTop="1" ht="12.75">
      <c r="A79" s="9"/>
      <c r="B79" s="44">
        <v>10</v>
      </c>
      <c r="C79" s="45" t="s">
        <v>101</v>
      </c>
      <c r="D79" s="45" t="s">
        <v>7</v>
      </c>
      <c r="E79" s="45" t="s">
        <v>102</v>
      </c>
      <c r="F79" s="45" t="s">
        <v>7</v>
      </c>
      <c r="G79" s="46" t="s">
        <v>88</v>
      </c>
      <c r="H79" s="57">
        <v>60.719999999999999</v>
      </c>
      <c r="I79" s="58">
        <v>0</v>
      </c>
      <c r="J79" s="59">
        <v>0</v>
      </c>
      <c r="K79" s="60">
        <v>0.20999999999999999</v>
      </c>
      <c r="L79" s="61">
        <v>0</v>
      </c>
      <c r="M79" s="12"/>
      <c r="N79" s="2"/>
      <c r="O79" s="2"/>
      <c r="P79" s="2"/>
      <c r="Q79" s="33">
        <f>IF(ISNUMBER(K79),IF(H79&gt;0,IF(I79&gt;0,J79,0),0),0)</f>
        <v>0</v>
      </c>
      <c r="R79" s="27">
        <f>IF(ISNUMBER(K79)=FALSE,J79,0)</f>
        <v>0</v>
      </c>
    </row>
    <row r="80" ht="12.75">
      <c r="A80" s="9"/>
      <c r="B80" s="51" t="s">
        <v>48</v>
      </c>
      <c r="C80" s="1"/>
      <c r="D80" s="1"/>
      <c r="E80" s="52" t="s">
        <v>103</v>
      </c>
      <c r="F80" s="1"/>
      <c r="G80" s="1"/>
      <c r="H80" s="43"/>
      <c r="I80" s="1"/>
      <c r="J80" s="43"/>
      <c r="K80" s="1"/>
      <c r="L80" s="1"/>
      <c r="M80" s="12"/>
      <c r="N80" s="2"/>
      <c r="O80" s="2"/>
      <c r="P80" s="2"/>
      <c r="Q80" s="2"/>
    </row>
    <row r="81" ht="12.75">
      <c r="A81" s="9"/>
      <c r="B81" s="51" t="s">
        <v>50</v>
      </c>
      <c r="C81" s="1"/>
      <c r="D81" s="1"/>
      <c r="E81" s="52" t="s">
        <v>104</v>
      </c>
      <c r="F81" s="1"/>
      <c r="G81" s="1"/>
      <c r="H81" s="43"/>
      <c r="I81" s="1"/>
      <c r="J81" s="43"/>
      <c r="K81" s="1"/>
      <c r="L81" s="1"/>
      <c r="M81" s="12"/>
      <c r="N81" s="2"/>
      <c r="O81" s="2"/>
      <c r="P81" s="2"/>
      <c r="Q81" s="2"/>
    </row>
    <row r="82" ht="12.75">
      <c r="A82" s="9"/>
      <c r="B82" s="51" t="s">
        <v>52</v>
      </c>
      <c r="C82" s="1"/>
      <c r="D82" s="1"/>
      <c r="E82" s="52" t="s">
        <v>105</v>
      </c>
      <c r="F82" s="1"/>
      <c r="G82" s="1"/>
      <c r="H82" s="43"/>
      <c r="I82" s="1"/>
      <c r="J82" s="43"/>
      <c r="K82" s="1"/>
      <c r="L82" s="1"/>
      <c r="M82" s="12"/>
      <c r="N82" s="2"/>
      <c r="O82" s="2"/>
      <c r="P82" s="2"/>
      <c r="Q82" s="2"/>
    </row>
    <row r="83" thickBot="1" ht="12.75">
      <c r="A83" s="9"/>
      <c r="B83" s="53" t="s">
        <v>54</v>
      </c>
      <c r="C83" s="54"/>
      <c r="D83" s="54"/>
      <c r="E83" s="55" t="s">
        <v>55</v>
      </c>
      <c r="F83" s="54"/>
      <c r="G83" s="54"/>
      <c r="H83" s="56"/>
      <c r="I83" s="54"/>
      <c r="J83" s="56"/>
      <c r="K83" s="54"/>
      <c r="L83" s="54"/>
      <c r="M83" s="12"/>
      <c r="N83" s="2"/>
      <c r="O83" s="2"/>
      <c r="P83" s="2"/>
      <c r="Q83" s="2"/>
    </row>
    <row r="84" thickTop="1" ht="12.75">
      <c r="A84" s="9"/>
      <c r="B84" s="44">
        <v>11</v>
      </c>
      <c r="C84" s="45" t="s">
        <v>106</v>
      </c>
      <c r="D84" s="45" t="s">
        <v>7</v>
      </c>
      <c r="E84" s="45" t="s">
        <v>107</v>
      </c>
      <c r="F84" s="45" t="s">
        <v>7</v>
      </c>
      <c r="G84" s="46" t="s">
        <v>88</v>
      </c>
      <c r="H84" s="57">
        <v>20.399999999999999</v>
      </c>
      <c r="I84" s="58">
        <v>0</v>
      </c>
      <c r="J84" s="59">
        <v>0</v>
      </c>
      <c r="K84" s="60">
        <v>0.20999999999999999</v>
      </c>
      <c r="L84" s="61">
        <v>0</v>
      </c>
      <c r="M84" s="12"/>
      <c r="N84" s="2"/>
      <c r="O84" s="2"/>
      <c r="P84" s="2"/>
      <c r="Q84" s="33">
        <f>IF(ISNUMBER(K84),IF(H84&gt;0,IF(I84&gt;0,J84,0),0),0)</f>
        <v>0</v>
      </c>
      <c r="R84" s="27">
        <f>IF(ISNUMBER(K84)=FALSE,J84,0)</f>
        <v>0</v>
      </c>
    </row>
    <row r="85" ht="12.75">
      <c r="A85" s="9"/>
      <c r="B85" s="51" t="s">
        <v>48</v>
      </c>
      <c r="C85" s="1"/>
      <c r="D85" s="1"/>
      <c r="E85" s="52" t="s">
        <v>108</v>
      </c>
      <c r="F85" s="1"/>
      <c r="G85" s="1"/>
      <c r="H85" s="43"/>
      <c r="I85" s="1"/>
      <c r="J85" s="43"/>
      <c r="K85" s="1"/>
      <c r="L85" s="1"/>
      <c r="M85" s="12"/>
      <c r="N85" s="2"/>
      <c r="O85" s="2"/>
      <c r="P85" s="2"/>
      <c r="Q85" s="2"/>
    </row>
    <row r="86" ht="12.75">
      <c r="A86" s="9"/>
      <c r="B86" s="51" t="s">
        <v>50</v>
      </c>
      <c r="C86" s="1"/>
      <c r="D86" s="1"/>
      <c r="E86" s="52" t="s">
        <v>109</v>
      </c>
      <c r="F86" s="1"/>
      <c r="G86" s="1"/>
      <c r="H86" s="43"/>
      <c r="I86" s="1"/>
      <c r="J86" s="43"/>
      <c r="K86" s="1"/>
      <c r="L86" s="1"/>
      <c r="M86" s="12"/>
      <c r="N86" s="2"/>
      <c r="O86" s="2"/>
      <c r="P86" s="2"/>
      <c r="Q86" s="2"/>
    </row>
    <row r="87" ht="12.75">
      <c r="A87" s="9"/>
      <c r="B87" s="51" t="s">
        <v>52</v>
      </c>
      <c r="C87" s="1"/>
      <c r="D87" s="1"/>
      <c r="E87" s="52" t="s">
        <v>110</v>
      </c>
      <c r="F87" s="1"/>
      <c r="G87" s="1"/>
      <c r="H87" s="43"/>
      <c r="I87" s="1"/>
      <c r="J87" s="43"/>
      <c r="K87" s="1"/>
      <c r="L87" s="1"/>
      <c r="M87" s="12"/>
      <c r="N87" s="2"/>
      <c r="O87" s="2"/>
      <c r="P87" s="2"/>
      <c r="Q87" s="2"/>
    </row>
    <row r="88" thickBot="1" ht="12.75">
      <c r="A88" s="9"/>
      <c r="B88" s="53" t="s">
        <v>54</v>
      </c>
      <c r="C88" s="54"/>
      <c r="D88" s="54"/>
      <c r="E88" s="55" t="s">
        <v>55</v>
      </c>
      <c r="F88" s="54"/>
      <c r="G88" s="54"/>
      <c r="H88" s="56"/>
      <c r="I88" s="54"/>
      <c r="J88" s="56"/>
      <c r="K88" s="54"/>
      <c r="L88" s="54"/>
      <c r="M88" s="12"/>
      <c r="N88" s="2"/>
      <c r="O88" s="2"/>
      <c r="P88" s="2"/>
      <c r="Q88" s="2"/>
    </row>
    <row r="89" thickTop="1" thickBot="1" ht="25" customHeight="1">
      <c r="A89" s="9"/>
      <c r="B89" s="1"/>
      <c r="C89" s="62">
        <v>1</v>
      </c>
      <c r="D89" s="1"/>
      <c r="E89" s="62" t="s">
        <v>30</v>
      </c>
      <c r="F89" s="1"/>
      <c r="G89" s="63" t="s">
        <v>68</v>
      </c>
      <c r="H89" s="64">
        <v>0</v>
      </c>
      <c r="I89" s="63" t="s">
        <v>69</v>
      </c>
      <c r="J89" s="65">
        <f>(L89-H89)</f>
        <v>0</v>
      </c>
      <c r="K89" s="63" t="s">
        <v>70</v>
      </c>
      <c r="L89" s="66">
        <v>0</v>
      </c>
      <c r="M89" s="12"/>
      <c r="N89" s="2"/>
      <c r="O89" s="2"/>
      <c r="P89" s="2"/>
      <c r="Q89" s="33">
        <f>0+Q54+Q59+Q64+Q69+Q74+Q79+Q84</f>
        <v>0</v>
      </c>
      <c r="R89" s="27">
        <f>0+R54+R59+R64+R69+R74+R79+R84</f>
        <v>0</v>
      </c>
      <c r="S89" s="67">
        <f>Q89*(1+J89)+R89</f>
        <v>0</v>
      </c>
    </row>
    <row r="90" thickTop="1" thickBot="1" ht="25" customHeight="1">
      <c r="A90" s="9"/>
      <c r="B90" s="68"/>
      <c r="C90" s="68"/>
      <c r="D90" s="68"/>
      <c r="E90" s="68"/>
      <c r="F90" s="68"/>
      <c r="G90" s="69" t="s">
        <v>71</v>
      </c>
      <c r="H90" s="70">
        <v>0</v>
      </c>
      <c r="I90" s="69" t="s">
        <v>72</v>
      </c>
      <c r="J90" s="71">
        <v>0</v>
      </c>
      <c r="K90" s="69" t="s">
        <v>73</v>
      </c>
      <c r="L90" s="72">
        <v>0</v>
      </c>
      <c r="M90" s="12"/>
      <c r="N90" s="2"/>
      <c r="O90" s="2"/>
      <c r="P90" s="2"/>
      <c r="Q90" s="2"/>
    </row>
    <row r="91" ht="40" customHeight="1">
      <c r="A91" s="9"/>
      <c r="B91" s="73" t="s">
        <v>111</v>
      </c>
      <c r="C91" s="1"/>
      <c r="D91" s="1"/>
      <c r="E91" s="1"/>
      <c r="F91" s="1"/>
      <c r="G91" s="1"/>
      <c r="H91" s="43"/>
      <c r="I91" s="1"/>
      <c r="J91" s="43"/>
      <c r="K91" s="1"/>
      <c r="L91" s="1"/>
      <c r="M91" s="12"/>
      <c r="N91" s="2"/>
      <c r="O91" s="2"/>
      <c r="P91" s="2"/>
      <c r="Q91" s="2"/>
    </row>
    <row r="92" ht="12.75">
      <c r="A92" s="9"/>
      <c r="B92" s="44">
        <v>12</v>
      </c>
      <c r="C92" s="45" t="s">
        <v>112</v>
      </c>
      <c r="D92" s="45" t="s">
        <v>45</v>
      </c>
      <c r="E92" s="45" t="s">
        <v>113</v>
      </c>
      <c r="F92" s="45" t="s">
        <v>7</v>
      </c>
      <c r="G92" s="46" t="s">
        <v>88</v>
      </c>
      <c r="H92" s="47">
        <v>2.3999999999999999</v>
      </c>
      <c r="I92" s="25">
        <v>0</v>
      </c>
      <c r="J92" s="48">
        <v>0</v>
      </c>
      <c r="K92" s="49">
        <v>0.20999999999999999</v>
      </c>
      <c r="L92" s="50">
        <v>0</v>
      </c>
      <c r="M92" s="12"/>
      <c r="N92" s="2"/>
      <c r="O92" s="2"/>
      <c r="P92" s="2"/>
      <c r="Q92" s="33">
        <f>IF(ISNUMBER(K92),IF(H92&gt;0,IF(I92&gt;0,J92,0),0),0)</f>
        <v>0</v>
      </c>
      <c r="R92" s="27">
        <f>IF(ISNUMBER(K92)=FALSE,J92,0)</f>
        <v>0</v>
      </c>
    </row>
    <row r="93" ht="12.75">
      <c r="A93" s="9"/>
      <c r="B93" s="51" t="s">
        <v>48</v>
      </c>
      <c r="C93" s="1"/>
      <c r="D93" s="1"/>
      <c r="E93" s="52" t="s">
        <v>114</v>
      </c>
      <c r="F93" s="1"/>
      <c r="G93" s="1"/>
      <c r="H93" s="43"/>
      <c r="I93" s="1"/>
      <c r="J93" s="43"/>
      <c r="K93" s="1"/>
      <c r="L93" s="1"/>
      <c r="M93" s="12"/>
      <c r="N93" s="2"/>
      <c r="O93" s="2"/>
      <c r="P93" s="2"/>
      <c r="Q93" s="2"/>
    </row>
    <row r="94" ht="12.75">
      <c r="A94" s="9"/>
      <c r="B94" s="51" t="s">
        <v>50</v>
      </c>
      <c r="C94" s="1"/>
      <c r="D94" s="1"/>
      <c r="E94" s="52" t="s">
        <v>115</v>
      </c>
      <c r="F94" s="1"/>
      <c r="G94" s="1"/>
      <c r="H94" s="43"/>
      <c r="I94" s="1"/>
      <c r="J94" s="43"/>
      <c r="K94" s="1"/>
      <c r="L94" s="1"/>
      <c r="M94" s="12"/>
      <c r="N94" s="2"/>
      <c r="O94" s="2"/>
      <c r="P94" s="2"/>
      <c r="Q94" s="2"/>
    </row>
    <row r="95" ht="12.75">
      <c r="A95" s="9"/>
      <c r="B95" s="51" t="s">
        <v>52</v>
      </c>
      <c r="C95" s="1"/>
      <c r="D95" s="1"/>
      <c r="E95" s="52" t="s">
        <v>116</v>
      </c>
      <c r="F95" s="1"/>
      <c r="G95" s="1"/>
      <c r="H95" s="43"/>
      <c r="I95" s="1"/>
      <c r="J95" s="43"/>
      <c r="K95" s="1"/>
      <c r="L95" s="1"/>
      <c r="M95" s="12"/>
      <c r="N95" s="2"/>
      <c r="O95" s="2"/>
      <c r="P95" s="2"/>
      <c r="Q95" s="2"/>
    </row>
    <row r="96" thickBot="1" ht="12.75">
      <c r="A96" s="9"/>
      <c r="B96" s="53" t="s">
        <v>54</v>
      </c>
      <c r="C96" s="54"/>
      <c r="D96" s="54"/>
      <c r="E96" s="55" t="s">
        <v>55</v>
      </c>
      <c r="F96" s="54"/>
      <c r="G96" s="54"/>
      <c r="H96" s="56"/>
      <c r="I96" s="54"/>
      <c r="J96" s="56"/>
      <c r="K96" s="54"/>
      <c r="L96" s="54"/>
      <c r="M96" s="12"/>
      <c r="N96" s="2"/>
      <c r="O96" s="2"/>
      <c r="P96" s="2"/>
      <c r="Q96" s="2"/>
    </row>
    <row r="97" thickTop="1" ht="12.75">
      <c r="A97" s="9"/>
      <c r="B97" s="44">
        <v>13</v>
      </c>
      <c r="C97" s="45" t="s">
        <v>112</v>
      </c>
      <c r="D97" s="45" t="s">
        <v>56</v>
      </c>
      <c r="E97" s="45" t="s">
        <v>113</v>
      </c>
      <c r="F97" s="45" t="s">
        <v>7</v>
      </c>
      <c r="G97" s="46" t="s">
        <v>88</v>
      </c>
      <c r="H97" s="57">
        <v>0.40000000000000002</v>
      </c>
      <c r="I97" s="58">
        <v>0</v>
      </c>
      <c r="J97" s="59">
        <v>0</v>
      </c>
      <c r="K97" s="60">
        <v>0.20999999999999999</v>
      </c>
      <c r="L97" s="61">
        <v>0</v>
      </c>
      <c r="M97" s="12"/>
      <c r="N97" s="2"/>
      <c r="O97" s="2"/>
      <c r="P97" s="2"/>
      <c r="Q97" s="33">
        <f>IF(ISNUMBER(K97),IF(H97&gt;0,IF(I97&gt;0,J97,0),0),0)</f>
        <v>0</v>
      </c>
      <c r="R97" s="27">
        <f>IF(ISNUMBER(K97)=FALSE,J97,0)</f>
        <v>0</v>
      </c>
    </row>
    <row r="98" ht="12.75">
      <c r="A98" s="9"/>
      <c r="B98" s="51" t="s">
        <v>48</v>
      </c>
      <c r="C98" s="1"/>
      <c r="D98" s="1"/>
      <c r="E98" s="52" t="s">
        <v>117</v>
      </c>
      <c r="F98" s="1"/>
      <c r="G98" s="1"/>
      <c r="H98" s="43"/>
      <c r="I98" s="1"/>
      <c r="J98" s="43"/>
      <c r="K98" s="1"/>
      <c r="L98" s="1"/>
      <c r="M98" s="12"/>
      <c r="N98" s="2"/>
      <c r="O98" s="2"/>
      <c r="P98" s="2"/>
      <c r="Q98" s="2"/>
    </row>
    <row r="99" ht="12.75">
      <c r="A99" s="9"/>
      <c r="B99" s="51" t="s">
        <v>50</v>
      </c>
      <c r="C99" s="1"/>
      <c r="D99" s="1"/>
      <c r="E99" s="52" t="s">
        <v>118</v>
      </c>
      <c r="F99" s="1"/>
      <c r="G99" s="1"/>
      <c r="H99" s="43"/>
      <c r="I99" s="1"/>
      <c r="J99" s="43"/>
      <c r="K99" s="1"/>
      <c r="L99" s="1"/>
      <c r="M99" s="12"/>
      <c r="N99" s="2"/>
      <c r="O99" s="2"/>
      <c r="P99" s="2"/>
      <c r="Q99" s="2"/>
    </row>
    <row r="100" ht="12.75">
      <c r="A100" s="9"/>
      <c r="B100" s="51" t="s">
        <v>52</v>
      </c>
      <c r="C100" s="1"/>
      <c r="D100" s="1"/>
      <c r="E100" s="52" t="s">
        <v>116</v>
      </c>
      <c r="F100" s="1"/>
      <c r="G100" s="1"/>
      <c r="H100" s="43"/>
      <c r="I100" s="1"/>
      <c r="J100" s="43"/>
      <c r="K100" s="1"/>
      <c r="L100" s="1"/>
      <c r="M100" s="12"/>
      <c r="N100" s="2"/>
      <c r="O100" s="2"/>
      <c r="P100" s="2"/>
      <c r="Q100" s="2"/>
    </row>
    <row r="101" thickBot="1" ht="12.75">
      <c r="A101" s="9"/>
      <c r="B101" s="53" t="s">
        <v>54</v>
      </c>
      <c r="C101" s="54"/>
      <c r="D101" s="54"/>
      <c r="E101" s="55" t="s">
        <v>55</v>
      </c>
      <c r="F101" s="54"/>
      <c r="G101" s="54"/>
      <c r="H101" s="56"/>
      <c r="I101" s="54"/>
      <c r="J101" s="56"/>
      <c r="K101" s="54"/>
      <c r="L101" s="54"/>
      <c r="M101" s="12"/>
      <c r="N101" s="2"/>
      <c r="O101" s="2"/>
      <c r="P101" s="2"/>
      <c r="Q101" s="2"/>
    </row>
    <row r="102" thickTop="1" ht="12.75">
      <c r="A102" s="9"/>
      <c r="B102" s="44">
        <v>14</v>
      </c>
      <c r="C102" s="45" t="s">
        <v>119</v>
      </c>
      <c r="D102" s="45" t="s">
        <v>7</v>
      </c>
      <c r="E102" s="45" t="s">
        <v>120</v>
      </c>
      <c r="F102" s="45" t="s">
        <v>7</v>
      </c>
      <c r="G102" s="46" t="s">
        <v>47</v>
      </c>
      <c r="H102" s="57">
        <v>0.56499999999999995</v>
      </c>
      <c r="I102" s="58">
        <v>0</v>
      </c>
      <c r="J102" s="59">
        <v>0</v>
      </c>
      <c r="K102" s="60">
        <v>0.20999999999999999</v>
      </c>
      <c r="L102" s="61">
        <v>0</v>
      </c>
      <c r="M102" s="12"/>
      <c r="N102" s="2"/>
      <c r="O102" s="2"/>
      <c r="P102" s="2"/>
      <c r="Q102" s="33">
        <f>IF(ISNUMBER(K102),IF(H102&gt;0,IF(I102&gt;0,J102,0),0),0)</f>
        <v>0</v>
      </c>
      <c r="R102" s="27">
        <f>IF(ISNUMBER(K102)=FALSE,J102,0)</f>
        <v>0</v>
      </c>
    </row>
    <row r="103" ht="12.75">
      <c r="A103" s="9"/>
      <c r="B103" s="51" t="s">
        <v>48</v>
      </c>
      <c r="C103" s="1"/>
      <c r="D103" s="1"/>
      <c r="E103" s="52" t="s">
        <v>121</v>
      </c>
      <c r="F103" s="1"/>
      <c r="G103" s="1"/>
      <c r="H103" s="43"/>
      <c r="I103" s="1"/>
      <c r="J103" s="43"/>
      <c r="K103" s="1"/>
      <c r="L103" s="1"/>
      <c r="M103" s="12"/>
      <c r="N103" s="2"/>
      <c r="O103" s="2"/>
      <c r="P103" s="2"/>
      <c r="Q103" s="2"/>
    </row>
    <row r="104" ht="12.75">
      <c r="A104" s="9"/>
      <c r="B104" s="51" t="s">
        <v>50</v>
      </c>
      <c r="C104" s="1"/>
      <c r="D104" s="1"/>
      <c r="E104" s="52" t="s">
        <v>122</v>
      </c>
      <c r="F104" s="1"/>
      <c r="G104" s="1"/>
      <c r="H104" s="43"/>
      <c r="I104" s="1"/>
      <c r="J104" s="43"/>
      <c r="K104" s="1"/>
      <c r="L104" s="1"/>
      <c r="M104" s="12"/>
      <c r="N104" s="2"/>
      <c r="O104" s="2"/>
      <c r="P104" s="2"/>
      <c r="Q104" s="2"/>
    </row>
    <row r="105" ht="12.75">
      <c r="A105" s="9"/>
      <c r="B105" s="51" t="s">
        <v>52</v>
      </c>
      <c r="C105" s="1"/>
      <c r="D105" s="1"/>
      <c r="E105" s="52" t="s">
        <v>123</v>
      </c>
      <c r="F105" s="1"/>
      <c r="G105" s="1"/>
      <c r="H105" s="43"/>
      <c r="I105" s="1"/>
      <c r="J105" s="43"/>
      <c r="K105" s="1"/>
      <c r="L105" s="1"/>
      <c r="M105" s="12"/>
      <c r="N105" s="2"/>
      <c r="O105" s="2"/>
      <c r="P105" s="2"/>
      <c r="Q105" s="2"/>
    </row>
    <row r="106" thickBot="1" ht="12.75">
      <c r="A106" s="9"/>
      <c r="B106" s="53" t="s">
        <v>54</v>
      </c>
      <c r="C106" s="54"/>
      <c r="D106" s="54"/>
      <c r="E106" s="55" t="s">
        <v>55</v>
      </c>
      <c r="F106" s="54"/>
      <c r="G106" s="54"/>
      <c r="H106" s="56"/>
      <c r="I106" s="54"/>
      <c r="J106" s="56"/>
      <c r="K106" s="54"/>
      <c r="L106" s="54"/>
      <c r="M106" s="12"/>
      <c r="N106" s="2"/>
      <c r="O106" s="2"/>
      <c r="P106" s="2"/>
      <c r="Q106" s="2"/>
    </row>
    <row r="107" thickTop="1" ht="12.75">
      <c r="A107" s="9"/>
      <c r="B107" s="44">
        <v>15</v>
      </c>
      <c r="C107" s="45" t="s">
        <v>124</v>
      </c>
      <c r="D107" s="45" t="s">
        <v>45</v>
      </c>
      <c r="E107" s="45" t="s">
        <v>125</v>
      </c>
      <c r="F107" s="45" t="s">
        <v>7</v>
      </c>
      <c r="G107" s="46" t="s">
        <v>88</v>
      </c>
      <c r="H107" s="57">
        <v>13.199999999999999</v>
      </c>
      <c r="I107" s="58">
        <v>0</v>
      </c>
      <c r="J107" s="59">
        <v>0</v>
      </c>
      <c r="K107" s="60">
        <v>0.20999999999999999</v>
      </c>
      <c r="L107" s="61">
        <v>0</v>
      </c>
      <c r="M107" s="12"/>
      <c r="N107" s="2"/>
      <c r="O107" s="2"/>
      <c r="P107" s="2"/>
      <c r="Q107" s="33">
        <f>IF(ISNUMBER(K107),IF(H107&gt;0,IF(I107&gt;0,J107,0),0),0)</f>
        <v>0</v>
      </c>
      <c r="R107" s="27">
        <f>IF(ISNUMBER(K107)=FALSE,J107,0)</f>
        <v>0</v>
      </c>
    </row>
    <row r="108" ht="12.75">
      <c r="A108" s="9"/>
      <c r="B108" s="51" t="s">
        <v>48</v>
      </c>
      <c r="C108" s="1"/>
      <c r="D108" s="1"/>
      <c r="E108" s="52" t="s">
        <v>126</v>
      </c>
      <c r="F108" s="1"/>
      <c r="G108" s="1"/>
      <c r="H108" s="43"/>
      <c r="I108" s="1"/>
      <c r="J108" s="43"/>
      <c r="K108" s="1"/>
      <c r="L108" s="1"/>
      <c r="M108" s="12"/>
      <c r="N108" s="2"/>
      <c r="O108" s="2"/>
      <c r="P108" s="2"/>
      <c r="Q108" s="2"/>
    </row>
    <row r="109" ht="12.75">
      <c r="A109" s="9"/>
      <c r="B109" s="51" t="s">
        <v>50</v>
      </c>
      <c r="C109" s="1"/>
      <c r="D109" s="1"/>
      <c r="E109" s="52" t="s">
        <v>127</v>
      </c>
      <c r="F109" s="1"/>
      <c r="G109" s="1"/>
      <c r="H109" s="43"/>
      <c r="I109" s="1"/>
      <c r="J109" s="43"/>
      <c r="K109" s="1"/>
      <c r="L109" s="1"/>
      <c r="M109" s="12"/>
      <c r="N109" s="2"/>
      <c r="O109" s="2"/>
      <c r="P109" s="2"/>
      <c r="Q109" s="2"/>
    </row>
    <row r="110" ht="12.75">
      <c r="A110" s="9"/>
      <c r="B110" s="51" t="s">
        <v>52</v>
      </c>
      <c r="C110" s="1"/>
      <c r="D110" s="1"/>
      <c r="E110" s="52" t="s">
        <v>128</v>
      </c>
      <c r="F110" s="1"/>
      <c r="G110" s="1"/>
      <c r="H110" s="43"/>
      <c r="I110" s="1"/>
      <c r="J110" s="43"/>
      <c r="K110" s="1"/>
      <c r="L110" s="1"/>
      <c r="M110" s="12"/>
      <c r="N110" s="2"/>
      <c r="O110" s="2"/>
      <c r="P110" s="2"/>
      <c r="Q110" s="2"/>
    </row>
    <row r="111" thickBot="1" ht="12.75">
      <c r="A111" s="9"/>
      <c r="B111" s="53" t="s">
        <v>54</v>
      </c>
      <c r="C111" s="54"/>
      <c r="D111" s="54"/>
      <c r="E111" s="55" t="s">
        <v>55</v>
      </c>
      <c r="F111" s="54"/>
      <c r="G111" s="54"/>
      <c r="H111" s="56"/>
      <c r="I111" s="54"/>
      <c r="J111" s="56"/>
      <c r="K111" s="54"/>
      <c r="L111" s="54"/>
      <c r="M111" s="12"/>
      <c r="N111" s="2"/>
      <c r="O111" s="2"/>
      <c r="P111" s="2"/>
      <c r="Q111" s="2"/>
    </row>
    <row r="112" thickTop="1" ht="12.75">
      <c r="A112" s="9"/>
      <c r="B112" s="44">
        <v>16</v>
      </c>
      <c r="C112" s="45" t="s">
        <v>124</v>
      </c>
      <c r="D112" s="45" t="s">
        <v>56</v>
      </c>
      <c r="E112" s="45" t="s">
        <v>125</v>
      </c>
      <c r="F112" s="45" t="s">
        <v>7</v>
      </c>
      <c r="G112" s="46" t="s">
        <v>88</v>
      </c>
      <c r="H112" s="57">
        <v>2.2000000000000002</v>
      </c>
      <c r="I112" s="58">
        <v>0</v>
      </c>
      <c r="J112" s="59">
        <v>0</v>
      </c>
      <c r="K112" s="60">
        <v>0.20999999999999999</v>
      </c>
      <c r="L112" s="61">
        <v>0</v>
      </c>
      <c r="M112" s="12"/>
      <c r="N112" s="2"/>
      <c r="O112" s="2"/>
      <c r="P112" s="2"/>
      <c r="Q112" s="33">
        <f>IF(ISNUMBER(K112),IF(H112&gt;0,IF(I112&gt;0,J112,0),0),0)</f>
        <v>0</v>
      </c>
      <c r="R112" s="27">
        <f>IF(ISNUMBER(K112)=FALSE,J112,0)</f>
        <v>0</v>
      </c>
    </row>
    <row r="113" ht="12.75">
      <c r="A113" s="9"/>
      <c r="B113" s="51" t="s">
        <v>48</v>
      </c>
      <c r="C113" s="1"/>
      <c r="D113" s="1"/>
      <c r="E113" s="52" t="s">
        <v>129</v>
      </c>
      <c r="F113" s="1"/>
      <c r="G113" s="1"/>
      <c r="H113" s="43"/>
      <c r="I113" s="1"/>
      <c r="J113" s="43"/>
      <c r="K113" s="1"/>
      <c r="L113" s="1"/>
      <c r="M113" s="12"/>
      <c r="N113" s="2"/>
      <c r="O113" s="2"/>
      <c r="P113" s="2"/>
      <c r="Q113" s="2"/>
    </row>
    <row r="114" ht="12.75">
      <c r="A114" s="9"/>
      <c r="B114" s="51" t="s">
        <v>50</v>
      </c>
      <c r="C114" s="1"/>
      <c r="D114" s="1"/>
      <c r="E114" s="52" t="s">
        <v>130</v>
      </c>
      <c r="F114" s="1"/>
      <c r="G114" s="1"/>
      <c r="H114" s="43"/>
      <c r="I114" s="1"/>
      <c r="J114" s="43"/>
      <c r="K114" s="1"/>
      <c r="L114" s="1"/>
      <c r="M114" s="12"/>
      <c r="N114" s="2"/>
      <c r="O114" s="2"/>
      <c r="P114" s="2"/>
      <c r="Q114" s="2"/>
    </row>
    <row r="115" ht="12.75">
      <c r="A115" s="9"/>
      <c r="B115" s="51" t="s">
        <v>52</v>
      </c>
      <c r="C115" s="1"/>
      <c r="D115" s="1"/>
      <c r="E115" s="52" t="s">
        <v>128</v>
      </c>
      <c r="F115" s="1"/>
      <c r="G115" s="1"/>
      <c r="H115" s="43"/>
      <c r="I115" s="1"/>
      <c r="J115" s="43"/>
      <c r="K115" s="1"/>
      <c r="L115" s="1"/>
      <c r="M115" s="12"/>
      <c r="N115" s="2"/>
      <c r="O115" s="2"/>
      <c r="P115" s="2"/>
      <c r="Q115" s="2"/>
    </row>
    <row r="116" thickBot="1" ht="12.75">
      <c r="A116" s="9"/>
      <c r="B116" s="53" t="s">
        <v>54</v>
      </c>
      <c r="C116" s="54"/>
      <c r="D116" s="54"/>
      <c r="E116" s="55" t="s">
        <v>55</v>
      </c>
      <c r="F116" s="54"/>
      <c r="G116" s="54"/>
      <c r="H116" s="56"/>
      <c r="I116" s="54"/>
      <c r="J116" s="56"/>
      <c r="K116" s="54"/>
      <c r="L116" s="54"/>
      <c r="M116" s="12"/>
      <c r="N116" s="2"/>
      <c r="O116" s="2"/>
      <c r="P116" s="2"/>
      <c r="Q116" s="2"/>
    </row>
    <row r="117" thickTop="1" ht="12.75">
      <c r="A117" s="9"/>
      <c r="B117" s="44">
        <v>17</v>
      </c>
      <c r="C117" s="45" t="s">
        <v>124</v>
      </c>
      <c r="D117" s="45" t="s">
        <v>59</v>
      </c>
      <c r="E117" s="45" t="s">
        <v>125</v>
      </c>
      <c r="F117" s="45" t="s">
        <v>7</v>
      </c>
      <c r="G117" s="46" t="s">
        <v>88</v>
      </c>
      <c r="H117" s="57">
        <v>3.96</v>
      </c>
      <c r="I117" s="58">
        <v>0</v>
      </c>
      <c r="J117" s="59">
        <v>0</v>
      </c>
      <c r="K117" s="60">
        <v>0.20999999999999999</v>
      </c>
      <c r="L117" s="61">
        <v>0</v>
      </c>
      <c r="M117" s="12"/>
      <c r="N117" s="2"/>
      <c r="O117" s="2"/>
      <c r="P117" s="2"/>
      <c r="Q117" s="33">
        <f>IF(ISNUMBER(K117),IF(H117&gt;0,IF(I117&gt;0,J117,0),0),0)</f>
        <v>0</v>
      </c>
      <c r="R117" s="27">
        <f>IF(ISNUMBER(K117)=FALSE,J117,0)</f>
        <v>0</v>
      </c>
    </row>
    <row r="118" ht="12.75">
      <c r="A118" s="9"/>
      <c r="B118" s="51" t="s">
        <v>48</v>
      </c>
      <c r="C118" s="1"/>
      <c r="D118" s="1"/>
      <c r="E118" s="52" t="s">
        <v>131</v>
      </c>
      <c r="F118" s="1"/>
      <c r="G118" s="1"/>
      <c r="H118" s="43"/>
      <c r="I118" s="1"/>
      <c r="J118" s="43"/>
      <c r="K118" s="1"/>
      <c r="L118" s="1"/>
      <c r="M118" s="12"/>
      <c r="N118" s="2"/>
      <c r="O118" s="2"/>
      <c r="P118" s="2"/>
      <c r="Q118" s="2"/>
    </row>
    <row r="119" ht="12.75">
      <c r="A119" s="9"/>
      <c r="B119" s="51" t="s">
        <v>50</v>
      </c>
      <c r="C119" s="1"/>
      <c r="D119" s="1"/>
      <c r="E119" s="52" t="s">
        <v>132</v>
      </c>
      <c r="F119" s="1"/>
      <c r="G119" s="1"/>
      <c r="H119" s="43"/>
      <c r="I119" s="1"/>
      <c r="J119" s="43"/>
      <c r="K119" s="1"/>
      <c r="L119" s="1"/>
      <c r="M119" s="12"/>
      <c r="N119" s="2"/>
      <c r="O119" s="2"/>
      <c r="P119" s="2"/>
      <c r="Q119" s="2"/>
    </row>
    <row r="120" ht="12.75">
      <c r="A120" s="9"/>
      <c r="B120" s="51" t="s">
        <v>52</v>
      </c>
      <c r="C120" s="1"/>
      <c r="D120" s="1"/>
      <c r="E120" s="52" t="s">
        <v>128</v>
      </c>
      <c r="F120" s="1"/>
      <c r="G120" s="1"/>
      <c r="H120" s="43"/>
      <c r="I120" s="1"/>
      <c r="J120" s="43"/>
      <c r="K120" s="1"/>
      <c r="L120" s="1"/>
      <c r="M120" s="12"/>
      <c r="N120" s="2"/>
      <c r="O120" s="2"/>
      <c r="P120" s="2"/>
      <c r="Q120" s="2"/>
    </row>
    <row r="121" thickBot="1" ht="12.75">
      <c r="A121" s="9"/>
      <c r="B121" s="53" t="s">
        <v>54</v>
      </c>
      <c r="C121" s="54"/>
      <c r="D121" s="54"/>
      <c r="E121" s="55" t="s">
        <v>55</v>
      </c>
      <c r="F121" s="54"/>
      <c r="G121" s="54"/>
      <c r="H121" s="56"/>
      <c r="I121" s="54"/>
      <c r="J121" s="56"/>
      <c r="K121" s="54"/>
      <c r="L121" s="54"/>
      <c r="M121" s="12"/>
      <c r="N121" s="2"/>
      <c r="O121" s="2"/>
      <c r="P121" s="2"/>
      <c r="Q121" s="2"/>
    </row>
    <row r="122" thickTop="1" thickBot="1" ht="25" customHeight="1">
      <c r="A122" s="9"/>
      <c r="B122" s="1"/>
      <c r="C122" s="62">
        <v>3</v>
      </c>
      <c r="D122" s="1"/>
      <c r="E122" s="62" t="s">
        <v>31</v>
      </c>
      <c r="F122" s="1"/>
      <c r="G122" s="63" t="s">
        <v>68</v>
      </c>
      <c r="H122" s="64">
        <v>0</v>
      </c>
      <c r="I122" s="63" t="s">
        <v>69</v>
      </c>
      <c r="J122" s="65">
        <f>(L122-H122)</f>
        <v>0</v>
      </c>
      <c r="K122" s="63" t="s">
        <v>70</v>
      </c>
      <c r="L122" s="66">
        <v>0</v>
      </c>
      <c r="M122" s="12"/>
      <c r="N122" s="2"/>
      <c r="O122" s="2"/>
      <c r="P122" s="2"/>
      <c r="Q122" s="33">
        <f>0+Q92+Q97+Q102+Q107+Q112+Q117</f>
        <v>0</v>
      </c>
      <c r="R122" s="27">
        <f>0+R92+R97+R102+R107+R112+R117</f>
        <v>0</v>
      </c>
      <c r="S122" s="67">
        <f>Q122*(1+J122)+R122</f>
        <v>0</v>
      </c>
    </row>
    <row r="123" thickTop="1" thickBot="1" ht="25" customHeight="1">
      <c r="A123" s="9"/>
      <c r="B123" s="68"/>
      <c r="C123" s="68"/>
      <c r="D123" s="68"/>
      <c r="E123" s="68"/>
      <c r="F123" s="68"/>
      <c r="G123" s="69" t="s">
        <v>71</v>
      </c>
      <c r="H123" s="70">
        <v>0</v>
      </c>
      <c r="I123" s="69" t="s">
        <v>72</v>
      </c>
      <c r="J123" s="71">
        <v>0</v>
      </c>
      <c r="K123" s="69" t="s">
        <v>73</v>
      </c>
      <c r="L123" s="72">
        <v>0</v>
      </c>
      <c r="M123" s="12"/>
      <c r="N123" s="2"/>
      <c r="O123" s="2"/>
      <c r="P123" s="2"/>
      <c r="Q123" s="2"/>
    </row>
    <row r="124" ht="40" customHeight="1">
      <c r="A124" s="9"/>
      <c r="B124" s="73" t="s">
        <v>133</v>
      </c>
      <c r="C124" s="1"/>
      <c r="D124" s="1"/>
      <c r="E124" s="1"/>
      <c r="F124" s="1"/>
      <c r="G124" s="1"/>
      <c r="H124" s="43"/>
      <c r="I124" s="1"/>
      <c r="J124" s="43"/>
      <c r="K124" s="1"/>
      <c r="L124" s="1"/>
      <c r="M124" s="12"/>
      <c r="N124" s="2"/>
      <c r="O124" s="2"/>
      <c r="P124" s="2"/>
      <c r="Q124" s="2"/>
    </row>
    <row r="125" ht="12.75">
      <c r="A125" s="9"/>
      <c r="B125" s="44">
        <v>18</v>
      </c>
      <c r="C125" s="45" t="s">
        <v>134</v>
      </c>
      <c r="D125" s="45" t="s">
        <v>7</v>
      </c>
      <c r="E125" s="45" t="s">
        <v>135</v>
      </c>
      <c r="F125" s="45" t="s">
        <v>7</v>
      </c>
      <c r="G125" s="46" t="s">
        <v>88</v>
      </c>
      <c r="H125" s="47">
        <v>3.375</v>
      </c>
      <c r="I125" s="25">
        <v>0</v>
      </c>
      <c r="J125" s="48">
        <v>0</v>
      </c>
      <c r="K125" s="49">
        <v>0.20999999999999999</v>
      </c>
      <c r="L125" s="50">
        <v>0</v>
      </c>
      <c r="M125" s="12"/>
      <c r="N125" s="2"/>
      <c r="O125" s="2"/>
      <c r="P125" s="2"/>
      <c r="Q125" s="33">
        <f>IF(ISNUMBER(K125),IF(H125&gt;0,IF(I125&gt;0,J125,0),0),0)</f>
        <v>0</v>
      </c>
      <c r="R125" s="27">
        <f>IF(ISNUMBER(K125)=FALSE,J125,0)</f>
        <v>0</v>
      </c>
    </row>
    <row r="126" ht="12.75">
      <c r="A126" s="9"/>
      <c r="B126" s="51" t="s">
        <v>48</v>
      </c>
      <c r="C126" s="1"/>
      <c r="D126" s="1"/>
      <c r="E126" s="52" t="s">
        <v>136</v>
      </c>
      <c r="F126" s="1"/>
      <c r="G126" s="1"/>
      <c r="H126" s="43"/>
      <c r="I126" s="1"/>
      <c r="J126" s="43"/>
      <c r="K126" s="1"/>
      <c r="L126" s="1"/>
      <c r="M126" s="12"/>
      <c r="N126" s="2"/>
      <c r="O126" s="2"/>
      <c r="P126" s="2"/>
      <c r="Q126" s="2"/>
    </row>
    <row r="127" ht="12.75">
      <c r="A127" s="9"/>
      <c r="B127" s="51" t="s">
        <v>50</v>
      </c>
      <c r="C127" s="1"/>
      <c r="D127" s="1"/>
      <c r="E127" s="52" t="s">
        <v>137</v>
      </c>
      <c r="F127" s="1"/>
      <c r="G127" s="1"/>
      <c r="H127" s="43"/>
      <c r="I127" s="1"/>
      <c r="J127" s="43"/>
      <c r="K127" s="1"/>
      <c r="L127" s="1"/>
      <c r="M127" s="12"/>
      <c r="N127" s="2"/>
      <c r="O127" s="2"/>
      <c r="P127" s="2"/>
      <c r="Q127" s="2"/>
    </row>
    <row r="128" ht="12.75">
      <c r="A128" s="9"/>
      <c r="B128" s="51" t="s">
        <v>52</v>
      </c>
      <c r="C128" s="1"/>
      <c r="D128" s="1"/>
      <c r="E128" s="52" t="s">
        <v>138</v>
      </c>
      <c r="F128" s="1"/>
      <c r="G128" s="1"/>
      <c r="H128" s="43"/>
      <c r="I128" s="1"/>
      <c r="J128" s="43"/>
      <c r="K128" s="1"/>
      <c r="L128" s="1"/>
      <c r="M128" s="12"/>
      <c r="N128" s="2"/>
      <c r="O128" s="2"/>
      <c r="P128" s="2"/>
      <c r="Q128" s="2"/>
    </row>
    <row r="129" thickBot="1" ht="12.75">
      <c r="A129" s="9"/>
      <c r="B129" s="53" t="s">
        <v>54</v>
      </c>
      <c r="C129" s="54"/>
      <c r="D129" s="54"/>
      <c r="E129" s="55" t="s">
        <v>55</v>
      </c>
      <c r="F129" s="54"/>
      <c r="G129" s="54"/>
      <c r="H129" s="56"/>
      <c r="I129" s="54"/>
      <c r="J129" s="56"/>
      <c r="K129" s="54"/>
      <c r="L129" s="54"/>
      <c r="M129" s="12"/>
      <c r="N129" s="2"/>
      <c r="O129" s="2"/>
      <c r="P129" s="2"/>
      <c r="Q129" s="2"/>
    </row>
    <row r="130" thickTop="1" thickBot="1" ht="25" customHeight="1">
      <c r="A130" s="9"/>
      <c r="B130" s="1"/>
      <c r="C130" s="62">
        <v>4</v>
      </c>
      <c r="D130" s="1"/>
      <c r="E130" s="62" t="s">
        <v>32</v>
      </c>
      <c r="F130" s="1"/>
      <c r="G130" s="63" t="s">
        <v>68</v>
      </c>
      <c r="H130" s="64">
        <v>0</v>
      </c>
      <c r="I130" s="63" t="s">
        <v>69</v>
      </c>
      <c r="J130" s="65">
        <f>(L130-H130)</f>
        <v>0</v>
      </c>
      <c r="K130" s="63" t="s">
        <v>70</v>
      </c>
      <c r="L130" s="66">
        <v>0</v>
      </c>
      <c r="M130" s="12"/>
      <c r="N130" s="2"/>
      <c r="O130" s="2"/>
      <c r="P130" s="2"/>
      <c r="Q130" s="33">
        <f>0+Q125</f>
        <v>0</v>
      </c>
      <c r="R130" s="27">
        <f>0+R125</f>
        <v>0</v>
      </c>
      <c r="S130" s="67">
        <f>Q130*(1+J130)+R130</f>
        <v>0</v>
      </c>
    </row>
    <row r="131" thickTop="1" thickBot="1" ht="25" customHeight="1">
      <c r="A131" s="9"/>
      <c r="B131" s="68"/>
      <c r="C131" s="68"/>
      <c r="D131" s="68"/>
      <c r="E131" s="68"/>
      <c r="F131" s="68"/>
      <c r="G131" s="69" t="s">
        <v>71</v>
      </c>
      <c r="H131" s="70">
        <v>0</v>
      </c>
      <c r="I131" s="69" t="s">
        <v>72</v>
      </c>
      <c r="J131" s="71">
        <v>0</v>
      </c>
      <c r="K131" s="69" t="s">
        <v>73</v>
      </c>
      <c r="L131" s="72">
        <v>0</v>
      </c>
      <c r="M131" s="12"/>
      <c r="N131" s="2"/>
      <c r="O131" s="2"/>
      <c r="P131" s="2"/>
      <c r="Q131" s="2"/>
    </row>
    <row r="132" ht="40" customHeight="1">
      <c r="A132" s="9"/>
      <c r="B132" s="73" t="s">
        <v>139</v>
      </c>
      <c r="C132" s="1"/>
      <c r="D132" s="1"/>
      <c r="E132" s="1"/>
      <c r="F132" s="1"/>
      <c r="G132" s="1"/>
      <c r="H132" s="43"/>
      <c r="I132" s="1"/>
      <c r="J132" s="43"/>
      <c r="K132" s="1"/>
      <c r="L132" s="1"/>
      <c r="M132" s="12"/>
      <c r="N132" s="2"/>
      <c r="O132" s="2"/>
      <c r="P132" s="2"/>
      <c r="Q132" s="2"/>
    </row>
    <row r="133" ht="12.75">
      <c r="A133" s="9"/>
      <c r="B133" s="44">
        <v>19</v>
      </c>
      <c r="C133" s="45" t="s">
        <v>140</v>
      </c>
      <c r="D133" s="45" t="s">
        <v>7</v>
      </c>
      <c r="E133" s="45" t="s">
        <v>141</v>
      </c>
      <c r="F133" s="45" t="s">
        <v>7</v>
      </c>
      <c r="G133" s="46" t="s">
        <v>77</v>
      </c>
      <c r="H133" s="47">
        <v>48.299999999999997</v>
      </c>
      <c r="I133" s="25">
        <v>0</v>
      </c>
      <c r="J133" s="48">
        <v>0</v>
      </c>
      <c r="K133" s="49">
        <v>0.20999999999999999</v>
      </c>
      <c r="L133" s="50">
        <v>0</v>
      </c>
      <c r="M133" s="12"/>
      <c r="N133" s="2"/>
      <c r="O133" s="2"/>
      <c r="P133" s="2"/>
      <c r="Q133" s="33">
        <f>IF(ISNUMBER(K133),IF(H133&gt;0,IF(I133&gt;0,J133,0),0),0)</f>
        <v>0</v>
      </c>
      <c r="R133" s="27">
        <f>IF(ISNUMBER(K133)=FALSE,J133,0)</f>
        <v>0</v>
      </c>
    </row>
    <row r="134" ht="12.75">
      <c r="A134" s="9"/>
      <c r="B134" s="51" t="s">
        <v>48</v>
      </c>
      <c r="C134" s="1"/>
      <c r="D134" s="1"/>
      <c r="E134" s="52" t="s">
        <v>142</v>
      </c>
      <c r="F134" s="1"/>
      <c r="G134" s="1"/>
      <c r="H134" s="43"/>
      <c r="I134" s="1"/>
      <c r="J134" s="43"/>
      <c r="K134" s="1"/>
      <c r="L134" s="1"/>
      <c r="M134" s="12"/>
      <c r="N134" s="2"/>
      <c r="O134" s="2"/>
      <c r="P134" s="2"/>
      <c r="Q134" s="2"/>
    </row>
    <row r="135" ht="12.75">
      <c r="A135" s="9"/>
      <c r="B135" s="51" t="s">
        <v>50</v>
      </c>
      <c r="C135" s="1"/>
      <c r="D135" s="1"/>
      <c r="E135" s="52" t="s">
        <v>143</v>
      </c>
      <c r="F135" s="1"/>
      <c r="G135" s="1"/>
      <c r="H135" s="43"/>
      <c r="I135" s="1"/>
      <c r="J135" s="43"/>
      <c r="K135" s="1"/>
      <c r="L135" s="1"/>
      <c r="M135" s="12"/>
      <c r="N135" s="2"/>
      <c r="O135" s="2"/>
      <c r="P135" s="2"/>
      <c r="Q135" s="2"/>
    </row>
    <row r="136" ht="12.75">
      <c r="A136" s="9"/>
      <c r="B136" s="51" t="s">
        <v>52</v>
      </c>
      <c r="C136" s="1"/>
      <c r="D136" s="1"/>
      <c r="E136" s="52" t="s">
        <v>144</v>
      </c>
      <c r="F136" s="1"/>
      <c r="G136" s="1"/>
      <c r="H136" s="43"/>
      <c r="I136" s="1"/>
      <c r="J136" s="43"/>
      <c r="K136" s="1"/>
      <c r="L136" s="1"/>
      <c r="M136" s="12"/>
      <c r="N136" s="2"/>
      <c r="O136" s="2"/>
      <c r="P136" s="2"/>
      <c r="Q136" s="2"/>
    </row>
    <row r="137" thickBot="1" ht="12.75">
      <c r="A137" s="9"/>
      <c r="B137" s="53" t="s">
        <v>54</v>
      </c>
      <c r="C137" s="54"/>
      <c r="D137" s="54"/>
      <c r="E137" s="55" t="s">
        <v>55</v>
      </c>
      <c r="F137" s="54"/>
      <c r="G137" s="54"/>
      <c r="H137" s="56"/>
      <c r="I137" s="54"/>
      <c r="J137" s="56"/>
      <c r="K137" s="54"/>
      <c r="L137" s="54"/>
      <c r="M137" s="12"/>
      <c r="N137" s="2"/>
      <c r="O137" s="2"/>
      <c r="P137" s="2"/>
      <c r="Q137" s="2"/>
    </row>
    <row r="138" thickTop="1" ht="12.75">
      <c r="A138" s="9"/>
      <c r="B138" s="44">
        <v>20</v>
      </c>
      <c r="C138" s="45" t="s">
        <v>145</v>
      </c>
      <c r="D138" s="45" t="s">
        <v>7</v>
      </c>
      <c r="E138" s="45" t="s">
        <v>146</v>
      </c>
      <c r="F138" s="45" t="s">
        <v>7</v>
      </c>
      <c r="G138" s="46" t="s">
        <v>77</v>
      </c>
      <c r="H138" s="57">
        <v>0.59999999999999998</v>
      </c>
      <c r="I138" s="58">
        <v>0</v>
      </c>
      <c r="J138" s="59">
        <v>0</v>
      </c>
      <c r="K138" s="60">
        <v>0.20999999999999999</v>
      </c>
      <c r="L138" s="61">
        <v>0</v>
      </c>
      <c r="M138" s="12"/>
      <c r="N138" s="2"/>
      <c r="O138" s="2"/>
      <c r="P138" s="2"/>
      <c r="Q138" s="33">
        <f>IF(ISNUMBER(K138),IF(H138&gt;0,IF(I138&gt;0,J138,0),0),0)</f>
        <v>0</v>
      </c>
      <c r="R138" s="27">
        <f>IF(ISNUMBER(K138)=FALSE,J138,0)</f>
        <v>0</v>
      </c>
    </row>
    <row r="139" ht="12.75">
      <c r="A139" s="9"/>
      <c r="B139" s="51" t="s">
        <v>48</v>
      </c>
      <c r="C139" s="1"/>
      <c r="D139" s="1"/>
      <c r="E139" s="52" t="s">
        <v>147</v>
      </c>
      <c r="F139" s="1"/>
      <c r="G139" s="1"/>
      <c r="H139" s="43"/>
      <c r="I139" s="1"/>
      <c r="J139" s="43"/>
      <c r="K139" s="1"/>
      <c r="L139" s="1"/>
      <c r="M139" s="12"/>
      <c r="N139" s="2"/>
      <c r="O139" s="2"/>
      <c r="P139" s="2"/>
      <c r="Q139" s="2"/>
    </row>
    <row r="140" ht="12.75">
      <c r="A140" s="9"/>
      <c r="B140" s="51" t="s">
        <v>50</v>
      </c>
      <c r="C140" s="1"/>
      <c r="D140" s="1"/>
      <c r="E140" s="52" t="s">
        <v>148</v>
      </c>
      <c r="F140" s="1"/>
      <c r="G140" s="1"/>
      <c r="H140" s="43"/>
      <c r="I140" s="1"/>
      <c r="J140" s="43"/>
      <c r="K140" s="1"/>
      <c r="L140" s="1"/>
      <c r="M140" s="12"/>
      <c r="N140" s="2"/>
      <c r="O140" s="2"/>
      <c r="P140" s="2"/>
      <c r="Q140" s="2"/>
    </row>
    <row r="141" ht="12.75">
      <c r="A141" s="9"/>
      <c r="B141" s="51" t="s">
        <v>52</v>
      </c>
      <c r="C141" s="1"/>
      <c r="D141" s="1"/>
      <c r="E141" s="52" t="s">
        <v>149</v>
      </c>
      <c r="F141" s="1"/>
      <c r="G141" s="1"/>
      <c r="H141" s="43"/>
      <c r="I141" s="1"/>
      <c r="J141" s="43"/>
      <c r="K141" s="1"/>
      <c r="L141" s="1"/>
      <c r="M141" s="12"/>
      <c r="N141" s="2"/>
      <c r="O141" s="2"/>
      <c r="P141" s="2"/>
      <c r="Q141" s="2"/>
    </row>
    <row r="142" thickBot="1" ht="12.75">
      <c r="A142" s="9"/>
      <c r="B142" s="53" t="s">
        <v>54</v>
      </c>
      <c r="C142" s="54"/>
      <c r="D142" s="54"/>
      <c r="E142" s="55" t="s">
        <v>55</v>
      </c>
      <c r="F142" s="54"/>
      <c r="G142" s="54"/>
      <c r="H142" s="56"/>
      <c r="I142" s="54"/>
      <c r="J142" s="56"/>
      <c r="K142" s="54"/>
      <c r="L142" s="54"/>
      <c r="M142" s="12"/>
      <c r="N142" s="2"/>
      <c r="O142" s="2"/>
      <c r="P142" s="2"/>
      <c r="Q142" s="2"/>
    </row>
    <row r="143" thickTop="1" ht="12.75">
      <c r="A143" s="9"/>
      <c r="B143" s="44">
        <v>21</v>
      </c>
      <c r="C143" s="45" t="s">
        <v>150</v>
      </c>
      <c r="D143" s="45" t="s">
        <v>7</v>
      </c>
      <c r="E143" s="45" t="s">
        <v>151</v>
      </c>
      <c r="F143" s="45" t="s">
        <v>7</v>
      </c>
      <c r="G143" s="46" t="s">
        <v>77</v>
      </c>
      <c r="H143" s="57">
        <v>48.299999999999997</v>
      </c>
      <c r="I143" s="58">
        <v>0</v>
      </c>
      <c r="J143" s="59">
        <v>0</v>
      </c>
      <c r="K143" s="60">
        <v>0.20999999999999999</v>
      </c>
      <c r="L143" s="61">
        <v>0</v>
      </c>
      <c r="M143" s="12"/>
      <c r="N143" s="2"/>
      <c r="O143" s="2"/>
      <c r="P143" s="2"/>
      <c r="Q143" s="33">
        <f>IF(ISNUMBER(K143),IF(H143&gt;0,IF(I143&gt;0,J143,0),0),0)</f>
        <v>0</v>
      </c>
      <c r="R143" s="27">
        <f>IF(ISNUMBER(K143)=FALSE,J143,0)</f>
        <v>0</v>
      </c>
    </row>
    <row r="144" ht="12.75">
      <c r="A144" s="9"/>
      <c r="B144" s="51" t="s">
        <v>48</v>
      </c>
      <c r="C144" s="1"/>
      <c r="D144" s="1"/>
      <c r="E144" s="52" t="s">
        <v>142</v>
      </c>
      <c r="F144" s="1"/>
      <c r="G144" s="1"/>
      <c r="H144" s="43"/>
      <c r="I144" s="1"/>
      <c r="J144" s="43"/>
      <c r="K144" s="1"/>
      <c r="L144" s="1"/>
      <c r="M144" s="12"/>
      <c r="N144" s="2"/>
      <c r="O144" s="2"/>
      <c r="P144" s="2"/>
      <c r="Q144" s="2"/>
    </row>
    <row r="145" ht="12.75">
      <c r="A145" s="9"/>
      <c r="B145" s="51" t="s">
        <v>50</v>
      </c>
      <c r="C145" s="1"/>
      <c r="D145" s="1"/>
      <c r="E145" s="52" t="s">
        <v>143</v>
      </c>
      <c r="F145" s="1"/>
      <c r="G145" s="1"/>
      <c r="H145" s="43"/>
      <c r="I145" s="1"/>
      <c r="J145" s="43"/>
      <c r="K145" s="1"/>
      <c r="L145" s="1"/>
      <c r="M145" s="12"/>
      <c r="N145" s="2"/>
      <c r="O145" s="2"/>
      <c r="P145" s="2"/>
      <c r="Q145" s="2"/>
    </row>
    <row r="146" ht="12.75">
      <c r="A146" s="9"/>
      <c r="B146" s="51" t="s">
        <v>52</v>
      </c>
      <c r="C146" s="1"/>
      <c r="D146" s="1"/>
      <c r="E146" s="52" t="s">
        <v>152</v>
      </c>
      <c r="F146" s="1"/>
      <c r="G146" s="1"/>
      <c r="H146" s="43"/>
      <c r="I146" s="1"/>
      <c r="J146" s="43"/>
      <c r="K146" s="1"/>
      <c r="L146" s="1"/>
      <c r="M146" s="12"/>
      <c r="N146" s="2"/>
      <c r="O146" s="2"/>
      <c r="P146" s="2"/>
      <c r="Q146" s="2"/>
    </row>
    <row r="147" thickBot="1" ht="12.75">
      <c r="A147" s="9"/>
      <c r="B147" s="53" t="s">
        <v>54</v>
      </c>
      <c r="C147" s="54"/>
      <c r="D147" s="54"/>
      <c r="E147" s="55" t="s">
        <v>55</v>
      </c>
      <c r="F147" s="54"/>
      <c r="G147" s="54"/>
      <c r="H147" s="56"/>
      <c r="I147" s="54"/>
      <c r="J147" s="56"/>
      <c r="K147" s="54"/>
      <c r="L147" s="54"/>
      <c r="M147" s="12"/>
      <c r="N147" s="2"/>
      <c r="O147" s="2"/>
      <c r="P147" s="2"/>
      <c r="Q147" s="2"/>
    </row>
    <row r="148" thickTop="1" ht="12.75">
      <c r="A148" s="9"/>
      <c r="B148" s="44">
        <v>22</v>
      </c>
      <c r="C148" s="45" t="s">
        <v>153</v>
      </c>
      <c r="D148" s="45" t="s">
        <v>7</v>
      </c>
      <c r="E148" s="45" t="s">
        <v>154</v>
      </c>
      <c r="F148" s="45" t="s">
        <v>7</v>
      </c>
      <c r="G148" s="46" t="s">
        <v>77</v>
      </c>
      <c r="H148" s="57">
        <v>96.599999999999994</v>
      </c>
      <c r="I148" s="58">
        <v>0</v>
      </c>
      <c r="J148" s="59">
        <v>0</v>
      </c>
      <c r="K148" s="60">
        <v>0.20999999999999999</v>
      </c>
      <c r="L148" s="61">
        <v>0</v>
      </c>
      <c r="M148" s="12"/>
      <c r="N148" s="2"/>
      <c r="O148" s="2"/>
      <c r="P148" s="2"/>
      <c r="Q148" s="33">
        <f>IF(ISNUMBER(K148),IF(H148&gt;0,IF(I148&gt;0,J148,0),0),0)</f>
        <v>0</v>
      </c>
      <c r="R148" s="27">
        <f>IF(ISNUMBER(K148)=FALSE,J148,0)</f>
        <v>0</v>
      </c>
    </row>
    <row r="149" ht="12.75">
      <c r="A149" s="9"/>
      <c r="B149" s="51" t="s">
        <v>48</v>
      </c>
      <c r="C149" s="1"/>
      <c r="D149" s="1"/>
      <c r="E149" s="52" t="s">
        <v>142</v>
      </c>
      <c r="F149" s="1"/>
      <c r="G149" s="1"/>
      <c r="H149" s="43"/>
      <c r="I149" s="1"/>
      <c r="J149" s="43"/>
      <c r="K149" s="1"/>
      <c r="L149" s="1"/>
      <c r="M149" s="12"/>
      <c r="N149" s="2"/>
      <c r="O149" s="2"/>
      <c r="P149" s="2"/>
      <c r="Q149" s="2"/>
    </row>
    <row r="150" ht="12.75">
      <c r="A150" s="9"/>
      <c r="B150" s="51" t="s">
        <v>50</v>
      </c>
      <c r="C150" s="1"/>
      <c r="D150" s="1"/>
      <c r="E150" s="52" t="s">
        <v>155</v>
      </c>
      <c r="F150" s="1"/>
      <c r="G150" s="1"/>
      <c r="H150" s="43"/>
      <c r="I150" s="1"/>
      <c r="J150" s="43"/>
      <c r="K150" s="1"/>
      <c r="L150" s="1"/>
      <c r="M150" s="12"/>
      <c r="N150" s="2"/>
      <c r="O150" s="2"/>
      <c r="P150" s="2"/>
      <c r="Q150" s="2"/>
    </row>
    <row r="151" ht="12.75">
      <c r="A151" s="9"/>
      <c r="B151" s="51" t="s">
        <v>52</v>
      </c>
      <c r="C151" s="1"/>
      <c r="D151" s="1"/>
      <c r="E151" s="52" t="s">
        <v>152</v>
      </c>
      <c r="F151" s="1"/>
      <c r="G151" s="1"/>
      <c r="H151" s="43"/>
      <c r="I151" s="1"/>
      <c r="J151" s="43"/>
      <c r="K151" s="1"/>
      <c r="L151" s="1"/>
      <c r="M151" s="12"/>
      <c r="N151" s="2"/>
      <c r="O151" s="2"/>
      <c r="P151" s="2"/>
      <c r="Q151" s="2"/>
    </row>
    <row r="152" thickBot="1" ht="12.75">
      <c r="A152" s="9"/>
      <c r="B152" s="53" t="s">
        <v>54</v>
      </c>
      <c r="C152" s="54"/>
      <c r="D152" s="54"/>
      <c r="E152" s="55" t="s">
        <v>55</v>
      </c>
      <c r="F152" s="54"/>
      <c r="G152" s="54"/>
      <c r="H152" s="56"/>
      <c r="I152" s="54"/>
      <c r="J152" s="56"/>
      <c r="K152" s="54"/>
      <c r="L152" s="54"/>
      <c r="M152" s="12"/>
      <c r="N152" s="2"/>
      <c r="O152" s="2"/>
      <c r="P152" s="2"/>
      <c r="Q152" s="2"/>
    </row>
    <row r="153" thickTop="1" ht="12.75">
      <c r="A153" s="9"/>
      <c r="B153" s="44">
        <v>23</v>
      </c>
      <c r="C153" s="45" t="s">
        <v>156</v>
      </c>
      <c r="D153" s="45" t="s">
        <v>7</v>
      </c>
      <c r="E153" s="45" t="s">
        <v>157</v>
      </c>
      <c r="F153" s="45" t="s">
        <v>7</v>
      </c>
      <c r="G153" s="46" t="s">
        <v>77</v>
      </c>
      <c r="H153" s="57">
        <v>96.599999999999994</v>
      </c>
      <c r="I153" s="58">
        <v>0</v>
      </c>
      <c r="J153" s="59">
        <v>0</v>
      </c>
      <c r="K153" s="60">
        <v>0.20999999999999999</v>
      </c>
      <c r="L153" s="61">
        <v>0</v>
      </c>
      <c r="M153" s="12"/>
      <c r="N153" s="2"/>
      <c r="O153" s="2"/>
      <c r="P153" s="2"/>
      <c r="Q153" s="33">
        <f>IF(ISNUMBER(K153),IF(H153&gt;0,IF(I153&gt;0,J153,0),0),0)</f>
        <v>0</v>
      </c>
      <c r="R153" s="27">
        <f>IF(ISNUMBER(K153)=FALSE,J153,0)</f>
        <v>0</v>
      </c>
    </row>
    <row r="154" ht="12.75">
      <c r="A154" s="9"/>
      <c r="B154" s="51" t="s">
        <v>48</v>
      </c>
      <c r="C154" s="1"/>
      <c r="D154" s="1"/>
      <c r="E154" s="52" t="s">
        <v>142</v>
      </c>
      <c r="F154" s="1"/>
      <c r="G154" s="1"/>
      <c r="H154" s="43"/>
      <c r="I154" s="1"/>
      <c r="J154" s="43"/>
      <c r="K154" s="1"/>
      <c r="L154" s="1"/>
      <c r="M154" s="12"/>
      <c r="N154" s="2"/>
      <c r="O154" s="2"/>
      <c r="P154" s="2"/>
      <c r="Q154" s="2"/>
    </row>
    <row r="155" ht="12.75">
      <c r="A155" s="9"/>
      <c r="B155" s="51" t="s">
        <v>50</v>
      </c>
      <c r="C155" s="1"/>
      <c r="D155" s="1"/>
      <c r="E155" s="52" t="s">
        <v>155</v>
      </c>
      <c r="F155" s="1"/>
      <c r="G155" s="1"/>
      <c r="H155" s="43"/>
      <c r="I155" s="1"/>
      <c r="J155" s="43"/>
      <c r="K155" s="1"/>
      <c r="L155" s="1"/>
      <c r="M155" s="12"/>
      <c r="N155" s="2"/>
      <c r="O155" s="2"/>
      <c r="P155" s="2"/>
      <c r="Q155" s="2"/>
    </row>
    <row r="156" ht="12.75">
      <c r="A156" s="9"/>
      <c r="B156" s="51" t="s">
        <v>52</v>
      </c>
      <c r="C156" s="1"/>
      <c r="D156" s="1"/>
      <c r="E156" s="52" t="s">
        <v>158</v>
      </c>
      <c r="F156" s="1"/>
      <c r="G156" s="1"/>
      <c r="H156" s="43"/>
      <c r="I156" s="1"/>
      <c r="J156" s="43"/>
      <c r="K156" s="1"/>
      <c r="L156" s="1"/>
      <c r="M156" s="12"/>
      <c r="N156" s="2"/>
      <c r="O156" s="2"/>
      <c r="P156" s="2"/>
      <c r="Q156" s="2"/>
    </row>
    <row r="157" thickBot="1" ht="12.75">
      <c r="A157" s="9"/>
      <c r="B157" s="53" t="s">
        <v>54</v>
      </c>
      <c r="C157" s="54"/>
      <c r="D157" s="54"/>
      <c r="E157" s="55" t="s">
        <v>55</v>
      </c>
      <c r="F157" s="54"/>
      <c r="G157" s="54"/>
      <c r="H157" s="56"/>
      <c r="I157" s="54"/>
      <c r="J157" s="56"/>
      <c r="K157" s="54"/>
      <c r="L157" s="54"/>
      <c r="M157" s="12"/>
      <c r="N157" s="2"/>
      <c r="O157" s="2"/>
      <c r="P157" s="2"/>
      <c r="Q157" s="2"/>
    </row>
    <row r="158" thickTop="1" ht="12.75">
      <c r="A158" s="9"/>
      <c r="B158" s="44">
        <v>24</v>
      </c>
      <c r="C158" s="45" t="s">
        <v>159</v>
      </c>
      <c r="D158" s="45" t="s">
        <v>7</v>
      </c>
      <c r="E158" s="45" t="s">
        <v>160</v>
      </c>
      <c r="F158" s="45" t="s">
        <v>7</v>
      </c>
      <c r="G158" s="46" t="s">
        <v>77</v>
      </c>
      <c r="H158" s="57">
        <v>48.299999999999997</v>
      </c>
      <c r="I158" s="58">
        <v>0</v>
      </c>
      <c r="J158" s="59">
        <v>0</v>
      </c>
      <c r="K158" s="60">
        <v>0.20999999999999999</v>
      </c>
      <c r="L158" s="61">
        <v>0</v>
      </c>
      <c r="M158" s="12"/>
      <c r="N158" s="2"/>
      <c r="O158" s="2"/>
      <c r="P158" s="2"/>
      <c r="Q158" s="33">
        <f>IF(ISNUMBER(K158),IF(H158&gt;0,IF(I158&gt;0,J158,0),0),0)</f>
        <v>0</v>
      </c>
      <c r="R158" s="27">
        <f>IF(ISNUMBER(K158)=FALSE,J158,0)</f>
        <v>0</v>
      </c>
    </row>
    <row r="159" ht="12.75">
      <c r="A159" s="9"/>
      <c r="B159" s="51" t="s">
        <v>48</v>
      </c>
      <c r="C159" s="1"/>
      <c r="D159" s="1"/>
      <c r="E159" s="52" t="s">
        <v>142</v>
      </c>
      <c r="F159" s="1"/>
      <c r="G159" s="1"/>
      <c r="H159" s="43"/>
      <c r="I159" s="1"/>
      <c r="J159" s="43"/>
      <c r="K159" s="1"/>
      <c r="L159" s="1"/>
      <c r="M159" s="12"/>
      <c r="N159" s="2"/>
      <c r="O159" s="2"/>
      <c r="P159" s="2"/>
      <c r="Q159" s="2"/>
    </row>
    <row r="160" ht="12.75">
      <c r="A160" s="9"/>
      <c r="B160" s="51" t="s">
        <v>50</v>
      </c>
      <c r="C160" s="1"/>
      <c r="D160" s="1"/>
      <c r="E160" s="52" t="s">
        <v>143</v>
      </c>
      <c r="F160" s="1"/>
      <c r="G160" s="1"/>
      <c r="H160" s="43"/>
      <c r="I160" s="1"/>
      <c r="J160" s="43"/>
      <c r="K160" s="1"/>
      <c r="L160" s="1"/>
      <c r="M160" s="12"/>
      <c r="N160" s="2"/>
      <c r="O160" s="2"/>
      <c r="P160" s="2"/>
      <c r="Q160" s="2"/>
    </row>
    <row r="161" ht="12.75">
      <c r="A161" s="9"/>
      <c r="B161" s="51" t="s">
        <v>52</v>
      </c>
      <c r="C161" s="1"/>
      <c r="D161" s="1"/>
      <c r="E161" s="52" t="s">
        <v>158</v>
      </c>
      <c r="F161" s="1"/>
      <c r="G161" s="1"/>
      <c r="H161" s="43"/>
      <c r="I161" s="1"/>
      <c r="J161" s="43"/>
      <c r="K161" s="1"/>
      <c r="L161" s="1"/>
      <c r="M161" s="12"/>
      <c r="N161" s="2"/>
      <c r="O161" s="2"/>
      <c r="P161" s="2"/>
      <c r="Q161" s="2"/>
    </row>
    <row r="162" thickBot="1" ht="12.75">
      <c r="A162" s="9"/>
      <c r="B162" s="53" t="s">
        <v>54</v>
      </c>
      <c r="C162" s="54"/>
      <c r="D162" s="54"/>
      <c r="E162" s="55" t="s">
        <v>55</v>
      </c>
      <c r="F162" s="54"/>
      <c r="G162" s="54"/>
      <c r="H162" s="56"/>
      <c r="I162" s="54"/>
      <c r="J162" s="56"/>
      <c r="K162" s="54"/>
      <c r="L162" s="54"/>
      <c r="M162" s="12"/>
      <c r="N162" s="2"/>
      <c r="O162" s="2"/>
      <c r="P162" s="2"/>
      <c r="Q162" s="2"/>
    </row>
    <row r="163" thickTop="1" ht="12.75">
      <c r="A163" s="9"/>
      <c r="B163" s="44">
        <v>25</v>
      </c>
      <c r="C163" s="45" t="s">
        <v>161</v>
      </c>
      <c r="D163" s="45" t="s">
        <v>7</v>
      </c>
      <c r="E163" s="45" t="s">
        <v>162</v>
      </c>
      <c r="F163" s="45" t="s">
        <v>7</v>
      </c>
      <c r="G163" s="46" t="s">
        <v>77</v>
      </c>
      <c r="H163" s="57">
        <v>48.299999999999997</v>
      </c>
      <c r="I163" s="58">
        <v>0</v>
      </c>
      <c r="J163" s="59">
        <v>0</v>
      </c>
      <c r="K163" s="60">
        <v>0.20999999999999999</v>
      </c>
      <c r="L163" s="61">
        <v>0</v>
      </c>
      <c r="M163" s="12"/>
      <c r="N163" s="2"/>
      <c r="O163" s="2"/>
      <c r="P163" s="2"/>
      <c r="Q163" s="33">
        <f>IF(ISNUMBER(K163),IF(H163&gt;0,IF(I163&gt;0,J163,0),0),0)</f>
        <v>0</v>
      </c>
      <c r="R163" s="27">
        <f>IF(ISNUMBER(K163)=FALSE,J163,0)</f>
        <v>0</v>
      </c>
    </row>
    <row r="164" ht="12.75">
      <c r="A164" s="9"/>
      <c r="B164" s="51" t="s">
        <v>48</v>
      </c>
      <c r="C164" s="1"/>
      <c r="D164" s="1"/>
      <c r="E164" s="52" t="s">
        <v>142</v>
      </c>
      <c r="F164" s="1"/>
      <c r="G164" s="1"/>
      <c r="H164" s="43"/>
      <c r="I164" s="1"/>
      <c r="J164" s="43"/>
      <c r="K164" s="1"/>
      <c r="L164" s="1"/>
      <c r="M164" s="12"/>
      <c r="N164" s="2"/>
      <c r="O164" s="2"/>
      <c r="P164" s="2"/>
      <c r="Q164" s="2"/>
    </row>
    <row r="165" ht="12.75">
      <c r="A165" s="9"/>
      <c r="B165" s="51" t="s">
        <v>50</v>
      </c>
      <c r="C165" s="1"/>
      <c r="D165" s="1"/>
      <c r="E165" s="52" t="s">
        <v>143</v>
      </c>
      <c r="F165" s="1"/>
      <c r="G165" s="1"/>
      <c r="H165" s="43"/>
      <c r="I165" s="1"/>
      <c r="J165" s="43"/>
      <c r="K165" s="1"/>
      <c r="L165" s="1"/>
      <c r="M165" s="12"/>
      <c r="N165" s="2"/>
      <c r="O165" s="2"/>
      <c r="P165" s="2"/>
      <c r="Q165" s="2"/>
    </row>
    <row r="166" ht="12.75">
      <c r="A166" s="9"/>
      <c r="B166" s="51" t="s">
        <v>52</v>
      </c>
      <c r="C166" s="1"/>
      <c r="D166" s="1"/>
      <c r="E166" s="52" t="s">
        <v>158</v>
      </c>
      <c r="F166" s="1"/>
      <c r="G166" s="1"/>
      <c r="H166" s="43"/>
      <c r="I166" s="1"/>
      <c r="J166" s="43"/>
      <c r="K166" s="1"/>
      <c r="L166" s="1"/>
      <c r="M166" s="12"/>
      <c r="N166" s="2"/>
      <c r="O166" s="2"/>
      <c r="P166" s="2"/>
      <c r="Q166" s="2"/>
    </row>
    <row r="167" thickBot="1" ht="12.75">
      <c r="A167" s="9"/>
      <c r="B167" s="53" t="s">
        <v>54</v>
      </c>
      <c r="C167" s="54"/>
      <c r="D167" s="54"/>
      <c r="E167" s="55" t="s">
        <v>55</v>
      </c>
      <c r="F167" s="54"/>
      <c r="G167" s="54"/>
      <c r="H167" s="56"/>
      <c r="I167" s="54"/>
      <c r="J167" s="56"/>
      <c r="K167" s="54"/>
      <c r="L167" s="54"/>
      <c r="M167" s="12"/>
      <c r="N167" s="2"/>
      <c r="O167" s="2"/>
      <c r="P167" s="2"/>
      <c r="Q167" s="2"/>
    </row>
    <row r="168" thickTop="1" ht="12.75">
      <c r="A168" s="9"/>
      <c r="B168" s="44">
        <v>26</v>
      </c>
      <c r="C168" s="45" t="s">
        <v>163</v>
      </c>
      <c r="D168" s="45" t="s">
        <v>7</v>
      </c>
      <c r="E168" s="45" t="s">
        <v>164</v>
      </c>
      <c r="F168" s="45" t="s">
        <v>7</v>
      </c>
      <c r="G168" s="46" t="s">
        <v>165</v>
      </c>
      <c r="H168" s="57">
        <v>16.600000000000001</v>
      </c>
      <c r="I168" s="58">
        <v>0</v>
      </c>
      <c r="J168" s="59">
        <v>0</v>
      </c>
      <c r="K168" s="60">
        <v>0.20999999999999999</v>
      </c>
      <c r="L168" s="61">
        <v>0</v>
      </c>
      <c r="M168" s="12"/>
      <c r="N168" s="2"/>
      <c r="O168" s="2"/>
      <c r="P168" s="2"/>
      <c r="Q168" s="33">
        <f>IF(ISNUMBER(K168),IF(H168&gt;0,IF(I168&gt;0,J168,0),0),0)</f>
        <v>0</v>
      </c>
      <c r="R168" s="27">
        <f>IF(ISNUMBER(K168)=FALSE,J168,0)</f>
        <v>0</v>
      </c>
    </row>
    <row r="169" ht="12.75">
      <c r="A169" s="9"/>
      <c r="B169" s="51" t="s">
        <v>48</v>
      </c>
      <c r="C169" s="1"/>
      <c r="D169" s="1"/>
      <c r="E169" s="52" t="s">
        <v>166</v>
      </c>
      <c r="F169" s="1"/>
      <c r="G169" s="1"/>
      <c r="H169" s="43"/>
      <c r="I169" s="1"/>
      <c r="J169" s="43"/>
      <c r="K169" s="1"/>
      <c r="L169" s="1"/>
      <c r="M169" s="12"/>
      <c r="N169" s="2"/>
      <c r="O169" s="2"/>
      <c r="P169" s="2"/>
      <c r="Q169" s="2"/>
    </row>
    <row r="170" ht="12.75">
      <c r="A170" s="9"/>
      <c r="B170" s="51" t="s">
        <v>50</v>
      </c>
      <c r="C170" s="1"/>
      <c r="D170" s="1"/>
      <c r="E170" s="52" t="s">
        <v>167</v>
      </c>
      <c r="F170" s="1"/>
      <c r="G170" s="1"/>
      <c r="H170" s="43"/>
      <c r="I170" s="1"/>
      <c r="J170" s="43"/>
      <c r="K170" s="1"/>
      <c r="L170" s="1"/>
      <c r="M170" s="12"/>
      <c r="N170" s="2"/>
      <c r="O170" s="2"/>
      <c r="P170" s="2"/>
      <c r="Q170" s="2"/>
    </row>
    <row r="171" ht="12.75">
      <c r="A171" s="9"/>
      <c r="B171" s="51" t="s">
        <v>52</v>
      </c>
      <c r="C171" s="1"/>
      <c r="D171" s="1"/>
      <c r="E171" s="52" t="s">
        <v>168</v>
      </c>
      <c r="F171" s="1"/>
      <c r="G171" s="1"/>
      <c r="H171" s="43"/>
      <c r="I171" s="1"/>
      <c r="J171" s="43"/>
      <c r="K171" s="1"/>
      <c r="L171" s="1"/>
      <c r="M171" s="12"/>
      <c r="N171" s="2"/>
      <c r="O171" s="2"/>
      <c r="P171" s="2"/>
      <c r="Q171" s="2"/>
    </row>
    <row r="172" thickBot="1" ht="12.75">
      <c r="A172" s="9"/>
      <c r="B172" s="53" t="s">
        <v>54</v>
      </c>
      <c r="C172" s="54"/>
      <c r="D172" s="54"/>
      <c r="E172" s="55" t="s">
        <v>55</v>
      </c>
      <c r="F172" s="54"/>
      <c r="G172" s="54"/>
      <c r="H172" s="56"/>
      <c r="I172" s="54"/>
      <c r="J172" s="56"/>
      <c r="K172" s="54"/>
      <c r="L172" s="54"/>
      <c r="M172" s="12"/>
      <c r="N172" s="2"/>
      <c r="O172" s="2"/>
      <c r="P172" s="2"/>
      <c r="Q172" s="2"/>
    </row>
    <row r="173" thickTop="1" thickBot="1" ht="25" customHeight="1">
      <c r="A173" s="9"/>
      <c r="B173" s="1"/>
      <c r="C173" s="62">
        <v>5</v>
      </c>
      <c r="D173" s="1"/>
      <c r="E173" s="62" t="s">
        <v>33</v>
      </c>
      <c r="F173" s="1"/>
      <c r="G173" s="63" t="s">
        <v>68</v>
      </c>
      <c r="H173" s="64">
        <v>0</v>
      </c>
      <c r="I173" s="63" t="s">
        <v>69</v>
      </c>
      <c r="J173" s="65">
        <f>(L173-H173)</f>
        <v>0</v>
      </c>
      <c r="K173" s="63" t="s">
        <v>70</v>
      </c>
      <c r="L173" s="66">
        <v>0</v>
      </c>
      <c r="M173" s="12"/>
      <c r="N173" s="2"/>
      <c r="O173" s="2"/>
      <c r="P173" s="2"/>
      <c r="Q173" s="33">
        <f>0+Q133+Q138+Q143+Q148+Q153+Q158+Q163+Q168</f>
        <v>0</v>
      </c>
      <c r="R173" s="27">
        <f>0+R133+R138+R143+R148+R153+R158+R163+R168</f>
        <v>0</v>
      </c>
      <c r="S173" s="67">
        <f>Q173*(1+J173)+R173</f>
        <v>0</v>
      </c>
    </row>
    <row r="174" thickTop="1" thickBot="1" ht="25" customHeight="1">
      <c r="A174" s="9"/>
      <c r="B174" s="68"/>
      <c r="C174" s="68"/>
      <c r="D174" s="68"/>
      <c r="E174" s="68"/>
      <c r="F174" s="68"/>
      <c r="G174" s="69" t="s">
        <v>71</v>
      </c>
      <c r="H174" s="70">
        <v>0</v>
      </c>
      <c r="I174" s="69" t="s">
        <v>72</v>
      </c>
      <c r="J174" s="71">
        <v>0</v>
      </c>
      <c r="K174" s="69" t="s">
        <v>73</v>
      </c>
      <c r="L174" s="72">
        <v>0</v>
      </c>
      <c r="M174" s="12"/>
      <c r="N174" s="2"/>
      <c r="O174" s="2"/>
      <c r="P174" s="2"/>
      <c r="Q174" s="2"/>
    </row>
    <row r="175" ht="40" customHeight="1">
      <c r="A175" s="9"/>
      <c r="B175" s="73" t="s">
        <v>169</v>
      </c>
      <c r="C175" s="1"/>
      <c r="D175" s="1"/>
      <c r="E175" s="1"/>
      <c r="F175" s="1"/>
      <c r="G175" s="1"/>
      <c r="H175" s="43"/>
      <c r="I175" s="1"/>
      <c r="J175" s="43"/>
      <c r="K175" s="1"/>
      <c r="L175" s="1"/>
      <c r="M175" s="12"/>
      <c r="N175" s="2"/>
      <c r="O175" s="2"/>
      <c r="P175" s="2"/>
      <c r="Q175" s="2"/>
    </row>
    <row r="176" ht="12.75">
      <c r="A176" s="9"/>
      <c r="B176" s="44">
        <v>27</v>
      </c>
      <c r="C176" s="45" t="s">
        <v>170</v>
      </c>
      <c r="D176" s="45" t="s">
        <v>7</v>
      </c>
      <c r="E176" s="45" t="s">
        <v>171</v>
      </c>
      <c r="F176" s="45" t="s">
        <v>7</v>
      </c>
      <c r="G176" s="46" t="s">
        <v>165</v>
      </c>
      <c r="H176" s="47">
        <v>21</v>
      </c>
      <c r="I176" s="25">
        <v>0</v>
      </c>
      <c r="J176" s="48">
        <v>0</v>
      </c>
      <c r="K176" s="49">
        <v>0.20999999999999999</v>
      </c>
      <c r="L176" s="50">
        <v>0</v>
      </c>
      <c r="M176" s="12"/>
      <c r="N176" s="2"/>
      <c r="O176" s="2"/>
      <c r="P176" s="2"/>
      <c r="Q176" s="33">
        <f>IF(ISNUMBER(K176),IF(H176&gt;0,IF(I176&gt;0,J176,0),0),0)</f>
        <v>0</v>
      </c>
      <c r="R176" s="27">
        <f>IF(ISNUMBER(K176)=FALSE,J176,0)</f>
        <v>0</v>
      </c>
    </row>
    <row r="177" ht="12.75">
      <c r="A177" s="9"/>
      <c r="B177" s="51" t="s">
        <v>48</v>
      </c>
      <c r="C177" s="1"/>
      <c r="D177" s="1"/>
      <c r="E177" s="52" t="s">
        <v>172</v>
      </c>
      <c r="F177" s="1"/>
      <c r="G177" s="1"/>
      <c r="H177" s="43"/>
      <c r="I177" s="1"/>
      <c r="J177" s="43"/>
      <c r="K177" s="1"/>
      <c r="L177" s="1"/>
      <c r="M177" s="12"/>
      <c r="N177" s="2"/>
      <c r="O177" s="2"/>
      <c r="P177" s="2"/>
      <c r="Q177" s="2"/>
    </row>
    <row r="178" ht="12.75">
      <c r="A178" s="9"/>
      <c r="B178" s="51" t="s">
        <v>50</v>
      </c>
      <c r="C178" s="1"/>
      <c r="D178" s="1"/>
      <c r="E178" s="52" t="s">
        <v>173</v>
      </c>
      <c r="F178" s="1"/>
      <c r="G178" s="1"/>
      <c r="H178" s="43"/>
      <c r="I178" s="1"/>
      <c r="J178" s="43"/>
      <c r="K178" s="1"/>
      <c r="L178" s="1"/>
      <c r="M178" s="12"/>
      <c r="N178" s="2"/>
      <c r="O178" s="2"/>
      <c r="P178" s="2"/>
      <c r="Q178" s="2"/>
    </row>
    <row r="179" ht="12.75">
      <c r="A179" s="9"/>
      <c r="B179" s="51" t="s">
        <v>52</v>
      </c>
      <c r="C179" s="1"/>
      <c r="D179" s="1"/>
      <c r="E179" s="52" t="s">
        <v>174</v>
      </c>
      <c r="F179" s="1"/>
      <c r="G179" s="1"/>
      <c r="H179" s="43"/>
      <c r="I179" s="1"/>
      <c r="J179" s="43"/>
      <c r="K179" s="1"/>
      <c r="L179" s="1"/>
      <c r="M179" s="12"/>
      <c r="N179" s="2"/>
      <c r="O179" s="2"/>
      <c r="P179" s="2"/>
      <c r="Q179" s="2"/>
    </row>
    <row r="180" thickBot="1" ht="12.75">
      <c r="A180" s="9"/>
      <c r="B180" s="53" t="s">
        <v>54</v>
      </c>
      <c r="C180" s="54"/>
      <c r="D180" s="54"/>
      <c r="E180" s="55" t="s">
        <v>55</v>
      </c>
      <c r="F180" s="54"/>
      <c r="G180" s="54"/>
      <c r="H180" s="56"/>
      <c r="I180" s="54"/>
      <c r="J180" s="56"/>
      <c r="K180" s="54"/>
      <c r="L180" s="54"/>
      <c r="M180" s="12"/>
      <c r="N180" s="2"/>
      <c r="O180" s="2"/>
      <c r="P180" s="2"/>
      <c r="Q180" s="2"/>
    </row>
    <row r="181" thickTop="1" ht="12.75">
      <c r="A181" s="9"/>
      <c r="B181" s="44">
        <v>28</v>
      </c>
      <c r="C181" s="45" t="s">
        <v>175</v>
      </c>
      <c r="D181" s="45" t="s">
        <v>7</v>
      </c>
      <c r="E181" s="45" t="s">
        <v>176</v>
      </c>
      <c r="F181" s="45" t="s">
        <v>7</v>
      </c>
      <c r="G181" s="46" t="s">
        <v>165</v>
      </c>
      <c r="H181" s="57">
        <v>21</v>
      </c>
      <c r="I181" s="58">
        <v>0</v>
      </c>
      <c r="J181" s="59">
        <v>0</v>
      </c>
      <c r="K181" s="60">
        <v>0.20999999999999999</v>
      </c>
      <c r="L181" s="61">
        <v>0</v>
      </c>
      <c r="M181" s="12"/>
      <c r="N181" s="2"/>
      <c r="O181" s="2"/>
      <c r="P181" s="2"/>
      <c r="Q181" s="33">
        <f>IF(ISNUMBER(K181),IF(H181&gt;0,IF(I181&gt;0,J181,0),0),0)</f>
        <v>0</v>
      </c>
      <c r="R181" s="27">
        <f>IF(ISNUMBER(K181)=FALSE,J181,0)</f>
        <v>0</v>
      </c>
    </row>
    <row r="182" ht="12.75">
      <c r="A182" s="9"/>
      <c r="B182" s="51" t="s">
        <v>48</v>
      </c>
      <c r="C182" s="1"/>
      <c r="D182" s="1"/>
      <c r="E182" s="52" t="s">
        <v>177</v>
      </c>
      <c r="F182" s="1"/>
      <c r="G182" s="1"/>
      <c r="H182" s="43"/>
      <c r="I182" s="1"/>
      <c r="J182" s="43"/>
      <c r="K182" s="1"/>
      <c r="L182" s="1"/>
      <c r="M182" s="12"/>
      <c r="N182" s="2"/>
      <c r="O182" s="2"/>
      <c r="P182" s="2"/>
      <c r="Q182" s="2"/>
    </row>
    <row r="183" ht="12.75">
      <c r="A183" s="9"/>
      <c r="B183" s="51" t="s">
        <v>50</v>
      </c>
      <c r="C183" s="1"/>
      <c r="D183" s="1"/>
      <c r="E183" s="52" t="s">
        <v>173</v>
      </c>
      <c r="F183" s="1"/>
      <c r="G183" s="1"/>
      <c r="H183" s="43"/>
      <c r="I183" s="1"/>
      <c r="J183" s="43"/>
      <c r="K183" s="1"/>
      <c r="L183" s="1"/>
      <c r="M183" s="12"/>
      <c r="N183" s="2"/>
      <c r="O183" s="2"/>
      <c r="P183" s="2"/>
      <c r="Q183" s="2"/>
    </row>
    <row r="184" ht="12.75">
      <c r="A184" s="9"/>
      <c r="B184" s="51" t="s">
        <v>52</v>
      </c>
      <c r="C184" s="1"/>
      <c r="D184" s="1"/>
      <c r="E184" s="52" t="s">
        <v>178</v>
      </c>
      <c r="F184" s="1"/>
      <c r="G184" s="1"/>
      <c r="H184" s="43"/>
      <c r="I184" s="1"/>
      <c r="J184" s="43"/>
      <c r="K184" s="1"/>
      <c r="L184" s="1"/>
      <c r="M184" s="12"/>
      <c r="N184" s="2"/>
      <c r="O184" s="2"/>
      <c r="P184" s="2"/>
      <c r="Q184" s="2"/>
    </row>
    <row r="185" thickBot="1" ht="12.75">
      <c r="A185" s="9"/>
      <c r="B185" s="53" t="s">
        <v>54</v>
      </c>
      <c r="C185" s="54"/>
      <c r="D185" s="54"/>
      <c r="E185" s="55" t="s">
        <v>55</v>
      </c>
      <c r="F185" s="54"/>
      <c r="G185" s="54"/>
      <c r="H185" s="56"/>
      <c r="I185" s="54"/>
      <c r="J185" s="56"/>
      <c r="K185" s="54"/>
      <c r="L185" s="54"/>
      <c r="M185" s="12"/>
      <c r="N185" s="2"/>
      <c r="O185" s="2"/>
      <c r="P185" s="2"/>
      <c r="Q185" s="2"/>
    </row>
    <row r="186" thickTop="1" ht="12.75">
      <c r="A186" s="9"/>
      <c r="B186" s="44">
        <v>29</v>
      </c>
      <c r="C186" s="45" t="s">
        <v>179</v>
      </c>
      <c r="D186" s="45" t="s">
        <v>7</v>
      </c>
      <c r="E186" s="45" t="s">
        <v>180</v>
      </c>
      <c r="F186" s="45" t="s">
        <v>7</v>
      </c>
      <c r="G186" s="46" t="s">
        <v>165</v>
      </c>
      <c r="H186" s="57">
        <v>16.600000000000001</v>
      </c>
      <c r="I186" s="58">
        <v>0</v>
      </c>
      <c r="J186" s="59">
        <v>0</v>
      </c>
      <c r="K186" s="60">
        <v>0.20999999999999999</v>
      </c>
      <c r="L186" s="61">
        <v>0</v>
      </c>
      <c r="M186" s="12"/>
      <c r="N186" s="2"/>
      <c r="O186" s="2"/>
      <c r="P186" s="2"/>
      <c r="Q186" s="33">
        <f>IF(ISNUMBER(K186),IF(H186&gt;0,IF(I186&gt;0,J186,0),0),0)</f>
        <v>0</v>
      </c>
      <c r="R186" s="27">
        <f>IF(ISNUMBER(K186)=FALSE,J186,0)</f>
        <v>0</v>
      </c>
    </row>
    <row r="187" ht="12.75">
      <c r="A187" s="9"/>
      <c r="B187" s="51" t="s">
        <v>48</v>
      </c>
      <c r="C187" s="1"/>
      <c r="D187" s="1"/>
      <c r="E187" s="52" t="s">
        <v>181</v>
      </c>
      <c r="F187" s="1"/>
      <c r="G187" s="1"/>
      <c r="H187" s="43"/>
      <c r="I187" s="1"/>
      <c r="J187" s="43"/>
      <c r="K187" s="1"/>
      <c r="L187" s="1"/>
      <c r="M187" s="12"/>
      <c r="N187" s="2"/>
      <c r="O187" s="2"/>
      <c r="P187" s="2"/>
      <c r="Q187" s="2"/>
    </row>
    <row r="188" ht="12.75">
      <c r="A188" s="9"/>
      <c r="B188" s="51" t="s">
        <v>50</v>
      </c>
      <c r="C188" s="1"/>
      <c r="D188" s="1"/>
      <c r="E188" s="52" t="s">
        <v>167</v>
      </c>
      <c r="F188" s="1"/>
      <c r="G188" s="1"/>
      <c r="H188" s="43"/>
      <c r="I188" s="1"/>
      <c r="J188" s="43"/>
      <c r="K188" s="1"/>
      <c r="L188" s="1"/>
      <c r="M188" s="12"/>
      <c r="N188" s="2"/>
      <c r="O188" s="2"/>
      <c r="P188" s="2"/>
      <c r="Q188" s="2"/>
    </row>
    <row r="189" ht="12.75">
      <c r="A189" s="9"/>
      <c r="B189" s="51" t="s">
        <v>52</v>
      </c>
      <c r="C189" s="1"/>
      <c r="D189" s="1"/>
      <c r="E189" s="52" t="s">
        <v>182</v>
      </c>
      <c r="F189" s="1"/>
      <c r="G189" s="1"/>
      <c r="H189" s="43"/>
      <c r="I189" s="1"/>
      <c r="J189" s="43"/>
      <c r="K189" s="1"/>
      <c r="L189" s="1"/>
      <c r="M189" s="12"/>
      <c r="N189" s="2"/>
      <c r="O189" s="2"/>
      <c r="P189" s="2"/>
      <c r="Q189" s="2"/>
    </row>
    <row r="190" thickBot="1" ht="12.75">
      <c r="A190" s="9"/>
      <c r="B190" s="53" t="s">
        <v>54</v>
      </c>
      <c r="C190" s="54"/>
      <c r="D190" s="54"/>
      <c r="E190" s="55" t="s">
        <v>55</v>
      </c>
      <c r="F190" s="54"/>
      <c r="G190" s="54"/>
      <c r="H190" s="56"/>
      <c r="I190" s="54"/>
      <c r="J190" s="56"/>
      <c r="K190" s="54"/>
      <c r="L190" s="54"/>
      <c r="M190" s="12"/>
      <c r="N190" s="2"/>
      <c r="O190" s="2"/>
      <c r="P190" s="2"/>
      <c r="Q190" s="2"/>
    </row>
    <row r="191" thickTop="1" ht="12.75">
      <c r="A191" s="9"/>
      <c r="B191" s="44">
        <v>30</v>
      </c>
      <c r="C191" s="45" t="s">
        <v>183</v>
      </c>
      <c r="D191" s="45" t="s">
        <v>7</v>
      </c>
      <c r="E191" s="45" t="s">
        <v>184</v>
      </c>
      <c r="F191" s="45" t="s">
        <v>7</v>
      </c>
      <c r="G191" s="46" t="s">
        <v>88</v>
      </c>
      <c r="H191" s="57">
        <v>13.199999999999999</v>
      </c>
      <c r="I191" s="58">
        <v>0</v>
      </c>
      <c r="J191" s="59">
        <v>0</v>
      </c>
      <c r="K191" s="60">
        <v>0.20999999999999999</v>
      </c>
      <c r="L191" s="61">
        <v>0</v>
      </c>
      <c r="M191" s="12"/>
      <c r="N191" s="2"/>
      <c r="O191" s="2"/>
      <c r="P191" s="2"/>
      <c r="Q191" s="33">
        <f>IF(ISNUMBER(K191),IF(H191&gt;0,IF(I191&gt;0,J191,0),0),0)</f>
        <v>0</v>
      </c>
      <c r="R191" s="27">
        <f>IF(ISNUMBER(K191)=FALSE,J191,0)</f>
        <v>0</v>
      </c>
    </row>
    <row r="192" ht="12.75">
      <c r="A192" s="9"/>
      <c r="B192" s="51" t="s">
        <v>48</v>
      </c>
      <c r="C192" s="1"/>
      <c r="D192" s="1"/>
      <c r="E192" s="52" t="s">
        <v>185</v>
      </c>
      <c r="F192" s="1"/>
      <c r="G192" s="1"/>
      <c r="H192" s="43"/>
      <c r="I192" s="1"/>
      <c r="J192" s="43"/>
      <c r="K192" s="1"/>
      <c r="L192" s="1"/>
      <c r="M192" s="12"/>
      <c r="N192" s="2"/>
      <c r="O192" s="2"/>
      <c r="P192" s="2"/>
      <c r="Q192" s="2"/>
    </row>
    <row r="193" ht="12.75">
      <c r="A193" s="9"/>
      <c r="B193" s="51" t="s">
        <v>50</v>
      </c>
      <c r="C193" s="1"/>
      <c r="D193" s="1"/>
      <c r="E193" s="52" t="s">
        <v>127</v>
      </c>
      <c r="F193" s="1"/>
      <c r="G193" s="1"/>
      <c r="H193" s="43"/>
      <c r="I193" s="1"/>
      <c r="J193" s="43"/>
      <c r="K193" s="1"/>
      <c r="L193" s="1"/>
      <c r="M193" s="12"/>
      <c r="N193" s="2"/>
      <c r="O193" s="2"/>
      <c r="P193" s="2"/>
      <c r="Q193" s="2"/>
    </row>
    <row r="194" ht="12.75">
      <c r="A194" s="9"/>
      <c r="B194" s="51" t="s">
        <v>52</v>
      </c>
      <c r="C194" s="1"/>
      <c r="D194" s="1"/>
      <c r="E194" s="52" t="s">
        <v>186</v>
      </c>
      <c r="F194" s="1"/>
      <c r="G194" s="1"/>
      <c r="H194" s="43"/>
      <c r="I194" s="1"/>
      <c r="J194" s="43"/>
      <c r="K194" s="1"/>
      <c r="L194" s="1"/>
      <c r="M194" s="12"/>
      <c r="N194" s="2"/>
      <c r="O194" s="2"/>
      <c r="P194" s="2"/>
      <c r="Q194" s="2"/>
    </row>
    <row r="195" thickBot="1" ht="12.75">
      <c r="A195" s="9"/>
      <c r="B195" s="53" t="s">
        <v>54</v>
      </c>
      <c r="C195" s="54"/>
      <c r="D195" s="54"/>
      <c r="E195" s="55" t="s">
        <v>55</v>
      </c>
      <c r="F195" s="54"/>
      <c r="G195" s="54"/>
      <c r="H195" s="56"/>
      <c r="I195" s="54"/>
      <c r="J195" s="56"/>
      <c r="K195" s="54"/>
      <c r="L195" s="54"/>
      <c r="M195" s="12"/>
      <c r="N195" s="2"/>
      <c r="O195" s="2"/>
      <c r="P195" s="2"/>
      <c r="Q195" s="2"/>
    </row>
    <row r="196" thickTop="1" thickBot="1" ht="25" customHeight="1">
      <c r="A196" s="9"/>
      <c r="B196" s="1"/>
      <c r="C196" s="62">
        <v>9</v>
      </c>
      <c r="D196" s="1"/>
      <c r="E196" s="62" t="s">
        <v>34</v>
      </c>
      <c r="F196" s="1"/>
      <c r="G196" s="63" t="s">
        <v>68</v>
      </c>
      <c r="H196" s="64">
        <v>0</v>
      </c>
      <c r="I196" s="63" t="s">
        <v>69</v>
      </c>
      <c r="J196" s="65">
        <f>(L196-H196)</f>
        <v>0</v>
      </c>
      <c r="K196" s="63" t="s">
        <v>70</v>
      </c>
      <c r="L196" s="66">
        <v>0</v>
      </c>
      <c r="M196" s="12"/>
      <c r="N196" s="2"/>
      <c r="O196" s="2"/>
      <c r="P196" s="2"/>
      <c r="Q196" s="33">
        <f>0+Q176+Q181+Q186+Q191</f>
        <v>0</v>
      </c>
      <c r="R196" s="27">
        <f>0+R176+R181+R186+R191</f>
        <v>0</v>
      </c>
      <c r="S196" s="67">
        <f>Q196*(1+J196)+R196</f>
        <v>0</v>
      </c>
    </row>
    <row r="197" thickTop="1" thickBot="1" ht="25" customHeight="1">
      <c r="A197" s="9"/>
      <c r="B197" s="68"/>
      <c r="C197" s="68"/>
      <c r="D197" s="68"/>
      <c r="E197" s="68"/>
      <c r="F197" s="68"/>
      <c r="G197" s="69" t="s">
        <v>71</v>
      </c>
      <c r="H197" s="70">
        <v>0</v>
      </c>
      <c r="I197" s="69" t="s">
        <v>72</v>
      </c>
      <c r="J197" s="71">
        <v>0</v>
      </c>
      <c r="K197" s="69" t="s">
        <v>73</v>
      </c>
      <c r="L197" s="72">
        <v>0</v>
      </c>
      <c r="M197" s="12"/>
      <c r="N197" s="2"/>
      <c r="O197" s="2"/>
      <c r="P197" s="2"/>
      <c r="Q197" s="2"/>
    </row>
    <row r="198" ht="12.75">
      <c r="A198" s="13"/>
      <c r="B198" s="4"/>
      <c r="C198" s="4"/>
      <c r="D198" s="4"/>
      <c r="E198" s="4"/>
      <c r="F198" s="4"/>
      <c r="G198" s="4"/>
      <c r="H198" s="74"/>
      <c r="I198" s="4"/>
      <c r="J198" s="74"/>
      <c r="K198" s="4"/>
      <c r="L198" s="4"/>
      <c r="M198" s="14"/>
      <c r="N198" s="2"/>
      <c r="O198" s="2"/>
      <c r="P198" s="2"/>
      <c r="Q198" s="2"/>
    </row>
    <row r="199" ht="12.7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2"/>
      <c r="O199" s="2"/>
      <c r="P199" s="2"/>
      <c r="Q199" s="2"/>
    </row>
  </sheetData>
  <mergeCells count="14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7:D37"/>
    <mergeCell ref="B38:D38"/>
    <mergeCell ref="B39:D39"/>
    <mergeCell ref="B40:D40"/>
    <mergeCell ref="B21:D21"/>
    <mergeCell ref="B22:D22"/>
    <mergeCell ref="B23:D23"/>
    <mergeCell ref="B24:D24"/>
    <mergeCell ref="B25:D25"/>
    <mergeCell ref="B42:D42"/>
    <mergeCell ref="B43:D43"/>
    <mergeCell ref="B44:D44"/>
    <mergeCell ref="B45:D45"/>
    <mergeCell ref="B47:D47"/>
    <mergeCell ref="B48:D48"/>
    <mergeCell ref="B49:D49"/>
    <mergeCell ref="B50:D50"/>
    <mergeCell ref="B53:L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5:D85"/>
    <mergeCell ref="B86:D86"/>
    <mergeCell ref="B87:D87"/>
    <mergeCell ref="B88:D88"/>
    <mergeCell ref="B91:L91"/>
    <mergeCell ref="B93:D93"/>
    <mergeCell ref="B94:D94"/>
    <mergeCell ref="B95:D95"/>
    <mergeCell ref="B96:D96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4:L124"/>
    <mergeCell ref="B126:D126"/>
    <mergeCell ref="B127:D127"/>
    <mergeCell ref="B128:D128"/>
    <mergeCell ref="B129:D129"/>
    <mergeCell ref="B132:L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7:D177"/>
    <mergeCell ref="B178:D178"/>
    <mergeCell ref="B179:D179"/>
    <mergeCell ref="B180:D180"/>
    <mergeCell ref="B182:D182"/>
    <mergeCell ref="B183:D183"/>
    <mergeCell ref="B184:D184"/>
    <mergeCell ref="B185:D185"/>
    <mergeCell ref="B187:D187"/>
    <mergeCell ref="B188:D188"/>
    <mergeCell ref="B189:D189"/>
    <mergeCell ref="B190:D190"/>
    <mergeCell ref="B192:D192"/>
    <mergeCell ref="B193:D193"/>
    <mergeCell ref="B194:D194"/>
    <mergeCell ref="B195:D195"/>
    <mergeCell ref="B175:L175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Kadlec Rostislav</cp:lastModifiedBy>
  <dcterms:modified xsi:type="dcterms:W3CDTF">2025-01-07T07:35:01Z</dcterms:modified>
</cp:coreProperties>
</file>